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ESUPUESTOTS4\Users\td_ocampos\Desktop\DPTO. PRESUPUESTO\009 - PRESUPUESTO 2026\00 - Ejecución Presupuestaria Mensual\02 FEBRERO\PAGINA WEB\"/>
    </mc:Choice>
  </mc:AlternateContent>
  <bookViews>
    <workbookView xWindow="32760" yWindow="32760" windowWidth="15600" windowHeight="11505" activeTab="1"/>
  </bookViews>
  <sheets>
    <sheet name="Ingresos" sheetId="58" r:id="rId1"/>
    <sheet name="GRUPO DE GASTOS" sheetId="48" r:id="rId2"/>
    <sheet name="Por Prog-Subpr" sheetId="49" r:id="rId3"/>
    <sheet name="Por Objeto de Gasto" sheetId="65" r:id="rId4"/>
    <sheet name="Anexo del Personal" sheetId="4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X17">[1]CONSUMO!#REF!</definedName>
    <definedName name="_xlnm.Print_Area" localSheetId="4">'Anexo del Personal'!$A$1:$I$16</definedName>
    <definedName name="_xlnm.Print_Area" localSheetId="1">'GRUPO DE GASTOS'!$A$1:$L$31</definedName>
    <definedName name="_xlnm.Print_Area" localSheetId="0">Ingresos!$A$1:$F$47</definedName>
    <definedName name="_xlnm.Print_Area" localSheetId="3">'Por Objeto de Gasto'!$A$1:$H$125</definedName>
    <definedName name="_xlnm.Print_Area" localSheetId="2">'Por Prog-Subpr'!$A$1:$E$40</definedName>
    <definedName name="asa">[2]CONSUMO!#REF!</definedName>
    <definedName name="_xlnm.Database" localSheetId="0">#REF!</definedName>
    <definedName name="_xlnm.Database">#N/A</definedName>
    <definedName name="creacion">[3]INTERIOR!$A$12:$H$495</definedName>
    <definedName name="datos" localSheetId="4">[2]CONSUMO!#REF!</definedName>
    <definedName name="datos" localSheetId="0">[2]CONSUMO!#REF!</definedName>
    <definedName name="datos">[2]CONSUMO!#REF!</definedName>
    <definedName name="datos_10" localSheetId="4">[2]CONSUMO!#REF!</definedName>
    <definedName name="datos_10">[2]CONSUMO!#REF!</definedName>
    <definedName name="datos_12" localSheetId="4">[4]CONSUMO!#REF!</definedName>
    <definedName name="datos_12">[4]CONSUMO!#REF!</definedName>
    <definedName name="datos_13" localSheetId="4">[4]CONSUMO!#REF!</definedName>
    <definedName name="datos_13">[4]CONSUMO!#REF!</definedName>
    <definedName name="datos_14" localSheetId="4">[4]CONSUMO!#REF!</definedName>
    <definedName name="datos_14">[4]CONSUMO!#REF!</definedName>
    <definedName name="datos_15" localSheetId="4">[4]CONSUMO!#REF!</definedName>
    <definedName name="datos_15">[4]CONSUMO!#REF!</definedName>
    <definedName name="datos_16" localSheetId="4">[4]CONSUMO!#REF!</definedName>
    <definedName name="datos_16">[4]CONSUMO!#REF!</definedName>
    <definedName name="datos_5" localSheetId="4">[5]CONSUMO!#REF!</definedName>
    <definedName name="datos_5">[5]CONSUMO!#REF!</definedName>
    <definedName name="datos_8" localSheetId="4">[2]CONSUMO!#REF!</definedName>
    <definedName name="datos_8">[2]CONSUMO!#REF!</definedName>
    <definedName name="datos_9" localSheetId="4">[2]CONSUMO!#REF!</definedName>
    <definedName name="datos_9">[2]CONSUMO!#REF!</definedName>
    <definedName name="Excel_BuiltIn_Database" localSheetId="4">#REF!</definedName>
    <definedName name="Excel_BuiltIn_Database">#REF!</definedName>
    <definedName name="Excel_BuiltIn_Database_12" localSheetId="4">#REF!</definedName>
    <definedName name="Excel_BuiltIn_Database_12">#REF!</definedName>
    <definedName name="Excel_BuiltIn_Database_13" localSheetId="4">#REF!</definedName>
    <definedName name="Excel_BuiltIn_Database_13">#REF!</definedName>
    <definedName name="Excel_BuiltIn_Database_14" localSheetId="4">#REF!</definedName>
    <definedName name="Excel_BuiltIn_Database_14">#REF!</definedName>
    <definedName name="Excel_BuiltIn_Database_15" localSheetId="4">#REF!</definedName>
    <definedName name="Excel_BuiltIn_Database_15">#REF!</definedName>
    <definedName name="Excel_BuiltIn_Database_16" localSheetId="4">#REF!</definedName>
    <definedName name="Excel_BuiltIn_Database_16">#REF!</definedName>
    <definedName name="Excel_BuiltIn_Database_5" localSheetId="4">#REF!</definedName>
    <definedName name="Excel_BuiltIn_Database_5">#REF!</definedName>
    <definedName name="FF">[2]CONSUMO!#REF!</definedName>
    <definedName name="hhh" localSheetId="4">[2]CONSUMO!#REF!</definedName>
    <definedName name="hhh">[2]CONSUMO!#REF!</definedName>
    <definedName name="MUESTRA">[6]ANEXO!$A$9:$B$701</definedName>
    <definedName name="MUESTRA_12">[7]ANEXO!$A$9:$B$701</definedName>
    <definedName name="MUESTRA_13">[7]ANEXO!$A$9:$B$701</definedName>
    <definedName name="MUESTRA_14">[7]ANEXO!$A$9:$B$701</definedName>
    <definedName name="MUESTRA_15">[7]ANEXO!$A$9:$B$701</definedName>
    <definedName name="MUESTRA_16">[7]ANEXO!$A$9:$B$701</definedName>
    <definedName name="_xlnm.Print_Titles" localSheetId="0">Ingresos!$A:$A,Ingresos!#REF!</definedName>
    <definedName name="_xlnm.Print_Titles" localSheetId="3">'Por Objeto de Gasto'!$1:$8</definedName>
    <definedName name="xx" localSheetId="4">[1]CONSUMO!#REF!</definedName>
    <definedName name="xx" localSheetId="0">[1]CONSUMO!#REF!</definedName>
    <definedName name="xx">[1]CONSUMO!#REF!</definedName>
    <definedName name="xx_1" localSheetId="4">[1]CONSUMO!#REF!</definedName>
    <definedName name="xx_1">[1]CONSUMO!#REF!</definedName>
    <definedName name="xx_10" localSheetId="4">[1]CONSUMO!#REF!</definedName>
    <definedName name="xx_10">[1]CONSUMO!#REF!</definedName>
    <definedName name="xx_13" localSheetId="4">[1]CONSUMO!#REF!</definedName>
    <definedName name="xx_13">[1]CONSUMO!#REF!</definedName>
    <definedName name="xx_14" localSheetId="4">[1]CONSUMO!#REF!</definedName>
    <definedName name="xx_14">[1]CONSUMO!#REF!</definedName>
    <definedName name="xx_15" localSheetId="4">[1]CONSUMO!#REF!</definedName>
    <definedName name="xx_15">[1]CONSUMO!#REF!</definedName>
    <definedName name="xx_16" localSheetId="4">[1]CONSUMO!#REF!</definedName>
    <definedName name="xx_16">[1]CONSUMO!#REF!</definedName>
    <definedName name="xx_8" localSheetId="4">[1]CONSUMO!#REF!</definedName>
    <definedName name="xx_8">[1]CONSUMO!#REF!</definedName>
    <definedName name="xx_9" localSheetId="4">[1]CONSUMO!#REF!</definedName>
    <definedName name="xx_9">[1]CONSUMO!#REF!</definedName>
    <definedName name="Z_21D6481E_598B_48E6_9283_F3828EC0B857_.wvu.PrintArea" localSheetId="0" hidden="1">Ingresos!$A$7:$A$45</definedName>
    <definedName name="Z_21D6481E_598B_48E6_9283_F3828EC0B857_.wvu.PrintTitles" localSheetId="0" hidden="1">Ingresos!$A:$A,Ingresos!$7:$45</definedName>
    <definedName name="Z_21D6481E_598B_48E6_9283_F3828EC0B857_.wvu.Rows" localSheetId="0" hidden="1">Ingresos!#REF!,Ingresos!#REF!,Ingresos!#REF!,Ingresos!#REF!,Ingresos!#REF!,Ingresos!#REF!,Ingresos!#REF!,Ingresos!#REF!,Ingresos!#REF!,Ingresos!#REF!,Ingresos!#REF!</definedName>
    <definedName name="Z_2B9772C5_53CE_4F97_9968_ACFE64B71936_.wvu.PrintArea" localSheetId="0" hidden="1">Ingresos!$A$7:$A$45</definedName>
    <definedName name="Z_2B9772C5_53CE_4F97_9968_ACFE64B71936_.wvu.PrintTitles" localSheetId="0" hidden="1">Ingresos!$A:$A,Ingresos!$7:$45</definedName>
    <definedName name="Z_2B9772C5_53CE_4F97_9968_ACFE64B71936_.wvu.Rows" localSheetId="0" hidden="1">Ingresos!#REF!,Ingresos!#REF!,Ingresos!#REF!,Ingresos!#REF!,Ingresos!#REF!,Ingresos!#REF!,Ingresos!#REF!,Ingresos!#REF!,Ingresos!#REF!,Ingresos!#REF!,Ingresos!#REF!</definedName>
    <definedName name="Z_3110F4FE_9BEE_4CAB_AC42_412ECDE4641E_.wvu.PrintArea" localSheetId="0" hidden="1">Ingresos!$A$7:$E$46</definedName>
    <definedName name="Z_3110F4FE_9BEE_4CAB_AC42_412ECDE4641E_.wvu.PrintTitles" localSheetId="0" hidden="1">Ingresos!$A:$A,Ingresos!$7:$45</definedName>
    <definedName name="Z_58949581_DA5F_4F95_865C_EB809DB677FB_.wvu.PrintArea" localSheetId="0" hidden="1">Ingresos!$A$7:$D$46</definedName>
    <definedName name="Z_58949581_DA5F_4F95_865C_EB809DB677FB_.wvu.PrintTitles" localSheetId="0" hidden="1">Ingresos!$A:$A,Ingresos!$7:$45</definedName>
    <definedName name="Z_88200AA8_E94B_4FE6_A6CB_57A3B4B9162A_.wvu.Cols" localSheetId="0" hidden="1">Ingresos!$C:$D</definedName>
    <definedName name="Z_88200AA8_E94B_4FE6_A6CB_57A3B4B9162A_.wvu.PrintArea" localSheetId="0" hidden="1">Ingresos!$A$7:$E$46</definedName>
    <definedName name="Z_88200AA8_E94B_4FE6_A6CB_57A3B4B9162A_.wvu.PrintTitles" localSheetId="0" hidden="1">Ingresos!$A:$A,Ingresos!$7:$45</definedName>
    <definedName name="Z_A0127ABF_7D01_48B8_B7F5_AF26D0B1AE7E_.wvu.Cols" localSheetId="0" hidden="1">Ingresos!$C:$D</definedName>
    <definedName name="Z_A0127ABF_7D01_48B8_B7F5_AF26D0B1AE7E_.wvu.PrintArea" localSheetId="0" hidden="1">Ingresos!$A$7:$E$46</definedName>
    <definedName name="Z_A0127ABF_7D01_48B8_B7F5_AF26D0B1AE7E_.wvu.PrintTitles" localSheetId="0" hidden="1">Ingresos!$A:$A,Ingresos!$7:$45</definedName>
    <definedName name="Z_C111CF17_5A57_4C1E_8FCC_779836B99692_.wvu.Cols" localSheetId="0" hidden="1">Ingresos!$C:$D</definedName>
    <definedName name="Z_C111CF17_5A57_4C1E_8FCC_779836B99692_.wvu.PrintArea" localSheetId="0" hidden="1">Ingresos!$A$7:$E$46</definedName>
    <definedName name="Z_C111CF17_5A57_4C1E_8FCC_779836B99692_.wvu.PrintTitles" localSheetId="0" hidden="1">Ingresos!$A:$A,Ingresos!$7:$45</definedName>
    <definedName name="Z_E18D3262_AEE3_4A15_A6B2_D6477EEAB063_.wvu.PrintArea" localSheetId="0" hidden="1">Ingresos!$A$7:$D$46</definedName>
    <definedName name="Z_E18D3262_AEE3_4A15_A6B2_D6477EEAB063_.wvu.PrintTitles" localSheetId="0" hidden="1">Ingresos!$A:$A,Ingresos!$7:$45</definedName>
    <definedName name="Z_FF463FF4_16A9_48CA_9F67_D6C4B73D9118_.wvu.Cols" localSheetId="0" hidden="1">Ingresos!$C:$D</definedName>
    <definedName name="Z_FF463FF4_16A9_48CA_9F67_D6C4B73D9118_.wvu.PrintArea" localSheetId="0" hidden="1">Ingresos!$A$7:$E$46</definedName>
    <definedName name="Z_FF463FF4_16A9_48CA_9F67_D6C4B73D9118_.wvu.PrintTitles" localSheetId="0" hidden="1">Ingresos!$A:$A,Ingresos!$7:$45</definedName>
  </definedNames>
  <calcPr calcId="162913"/>
</workbook>
</file>

<file path=xl/calcChain.xml><?xml version="1.0" encoding="utf-8"?>
<calcChain xmlns="http://schemas.openxmlformats.org/spreadsheetml/2006/main">
  <c r="G93" i="65" l="1"/>
  <c r="F93" i="65"/>
  <c r="D93" i="65"/>
  <c r="E93" i="65"/>
  <c r="C93" i="65"/>
  <c r="C57" i="65"/>
  <c r="C23" i="65"/>
  <c r="C9" i="65"/>
  <c r="D9" i="49"/>
  <c r="C9" i="49"/>
  <c r="D40" i="49"/>
  <c r="D43" i="49" s="1"/>
  <c r="D42" i="49"/>
  <c r="G107" i="65" l="1"/>
  <c r="H107" i="65"/>
  <c r="E107" i="65"/>
  <c r="E57" i="65"/>
  <c r="C35" i="48" l="1"/>
  <c r="F44" i="58" l="1"/>
  <c r="F43" i="58"/>
  <c r="F42" i="58"/>
  <c r="F41" i="58"/>
  <c r="F40" i="58"/>
  <c r="F39" i="58"/>
  <c r="F38" i="58"/>
  <c r="F37" i="58"/>
  <c r="F36" i="58"/>
  <c r="F35" i="58"/>
  <c r="F34" i="58"/>
  <c r="F33" i="58"/>
  <c r="F32" i="58"/>
  <c r="E33" i="58" l="1"/>
  <c r="E111" i="65" l="1"/>
  <c r="E95" i="65"/>
  <c r="E96" i="65"/>
  <c r="E97" i="65"/>
  <c r="E98" i="65"/>
  <c r="E99" i="65"/>
  <c r="E100" i="65"/>
  <c r="E101" i="65"/>
  <c r="E102" i="65"/>
  <c r="E103" i="65"/>
  <c r="E104" i="65"/>
  <c r="E105" i="65"/>
  <c r="E106" i="65"/>
  <c r="E108" i="65"/>
  <c r="E109" i="65"/>
  <c r="E110" i="65"/>
  <c r="E94" i="65"/>
  <c r="F121" i="65" l="1"/>
  <c r="F115" i="65"/>
  <c r="C121" i="65"/>
  <c r="C115" i="65"/>
  <c r="H111" i="65"/>
  <c r="G111" i="65"/>
  <c r="C112" i="65"/>
  <c r="E15" i="65"/>
  <c r="G15" i="65" s="1"/>
  <c r="H15" i="65"/>
  <c r="E16" i="49"/>
  <c r="E17" i="49"/>
  <c r="D16" i="49"/>
  <c r="D17" i="49"/>
  <c r="B9" i="49"/>
  <c r="B18" i="49"/>
  <c r="D24" i="48"/>
  <c r="E24" i="48"/>
  <c r="D25" i="48"/>
  <c r="E25" i="48"/>
  <c r="D26" i="48"/>
  <c r="E26" i="48"/>
  <c r="D27" i="48"/>
  <c r="E27" i="48"/>
  <c r="D28" i="48"/>
  <c r="E28" i="48"/>
  <c r="D29" i="48"/>
  <c r="E29" i="48"/>
  <c r="D30" i="48"/>
  <c r="E30" i="48"/>
  <c r="D32" i="58" l="1"/>
  <c r="E32" i="58" s="1"/>
  <c r="E43" i="58" l="1"/>
  <c r="E42" i="58"/>
  <c r="E41" i="58"/>
  <c r="E40" i="58"/>
  <c r="E39" i="58"/>
  <c r="E38" i="58"/>
  <c r="E37" i="58"/>
  <c r="E36" i="58"/>
  <c r="E35" i="58"/>
  <c r="E34" i="58"/>
  <c r="D23" i="58"/>
  <c r="D21" i="58"/>
  <c r="E20" i="58"/>
  <c r="D20" i="58"/>
  <c r="E19" i="58"/>
  <c r="D19" i="58"/>
  <c r="E18" i="58"/>
  <c r="D18" i="58"/>
  <c r="E17" i="58"/>
  <c r="D17" i="58"/>
  <c r="E16" i="58"/>
  <c r="D16" i="58"/>
  <c r="E15" i="58"/>
  <c r="D15" i="58"/>
  <c r="E14" i="58"/>
  <c r="D14" i="58"/>
  <c r="E13" i="58"/>
  <c r="D13" i="58"/>
  <c r="E12" i="58"/>
  <c r="D12" i="58"/>
  <c r="E18" i="48"/>
  <c r="D18" i="48"/>
  <c r="P9" i="48"/>
  <c r="P10" i="48"/>
  <c r="E39" i="49"/>
  <c r="D39" i="49"/>
  <c r="E37" i="49"/>
  <c r="D37" i="49"/>
  <c r="E36" i="49"/>
  <c r="D36" i="49"/>
  <c r="E35" i="49"/>
  <c r="D35" i="49"/>
  <c r="E34" i="49"/>
  <c r="D34" i="49"/>
  <c r="E33" i="49"/>
  <c r="D33" i="49"/>
  <c r="E32" i="49"/>
  <c r="D32" i="49"/>
  <c r="E31" i="49"/>
  <c r="D31" i="49"/>
  <c r="E30" i="49"/>
  <c r="D30" i="49"/>
  <c r="E29" i="49"/>
  <c r="D29" i="49"/>
  <c r="E28" i="49"/>
  <c r="D28" i="49"/>
  <c r="E27" i="49"/>
  <c r="D27" i="49"/>
  <c r="E26" i="49"/>
  <c r="D26" i="49"/>
  <c r="E25" i="49"/>
  <c r="D25" i="49"/>
  <c r="E24" i="49"/>
  <c r="D24" i="49"/>
  <c r="E23" i="49"/>
  <c r="D23" i="49"/>
  <c r="E22" i="49"/>
  <c r="D22" i="49"/>
  <c r="E21" i="49"/>
  <c r="D21" i="49"/>
  <c r="E20" i="49"/>
  <c r="D20" i="49"/>
  <c r="E19" i="49"/>
  <c r="D19" i="49"/>
  <c r="E15" i="49"/>
  <c r="D15" i="49"/>
  <c r="E14" i="49"/>
  <c r="D14" i="49"/>
  <c r="E13" i="49"/>
  <c r="D13" i="49"/>
  <c r="E12" i="49"/>
  <c r="D12" i="49"/>
  <c r="E11" i="49"/>
  <c r="D11" i="49"/>
  <c r="D10" i="49"/>
  <c r="E10" i="49"/>
  <c r="E124" i="65"/>
  <c r="H124" i="65" s="1"/>
  <c r="E123" i="65"/>
  <c r="G123" i="65" s="1"/>
  <c r="E122" i="65"/>
  <c r="H122" i="65" s="1"/>
  <c r="E120" i="65"/>
  <c r="H120" i="65" s="1"/>
  <c r="E119" i="65"/>
  <c r="H119" i="65" s="1"/>
  <c r="E118" i="65"/>
  <c r="G118" i="65" s="1"/>
  <c r="E117" i="65"/>
  <c r="G117" i="65" s="1"/>
  <c r="E116" i="65"/>
  <c r="G116" i="65" s="1"/>
  <c r="E114" i="65"/>
  <c r="H114" i="65" s="1"/>
  <c r="E113" i="65"/>
  <c r="H113" i="65" s="1"/>
  <c r="H110" i="65"/>
  <c r="H109" i="65"/>
  <c r="G108" i="65"/>
  <c r="G106" i="65"/>
  <c r="G105" i="65"/>
  <c r="H104" i="65"/>
  <c r="H103" i="65"/>
  <c r="H102" i="65"/>
  <c r="H101" i="65"/>
  <c r="G100" i="65"/>
  <c r="G99" i="65"/>
  <c r="H98" i="65"/>
  <c r="G97" i="65"/>
  <c r="H96" i="65"/>
  <c r="H95" i="65"/>
  <c r="H94" i="65"/>
  <c r="E92" i="65"/>
  <c r="H92" i="65" s="1"/>
  <c r="E91" i="65"/>
  <c r="H91" i="65" s="1"/>
  <c r="E90" i="65"/>
  <c r="G90" i="65" s="1"/>
  <c r="E89" i="65"/>
  <c r="H89" i="65" s="1"/>
  <c r="E88" i="65"/>
  <c r="H88" i="65" s="1"/>
  <c r="E87" i="65"/>
  <c r="G87" i="65" s="1"/>
  <c r="E86" i="65"/>
  <c r="H86" i="65" s="1"/>
  <c r="E85" i="65"/>
  <c r="H85" i="65" s="1"/>
  <c r="E84" i="65"/>
  <c r="H84" i="65" s="1"/>
  <c r="E83" i="65"/>
  <c r="H83" i="65" s="1"/>
  <c r="E82" i="65"/>
  <c r="G82" i="65" s="1"/>
  <c r="E81" i="65"/>
  <c r="G81" i="65" s="1"/>
  <c r="E80" i="65"/>
  <c r="H80" i="65" s="1"/>
  <c r="E79" i="65"/>
  <c r="G79" i="65" s="1"/>
  <c r="E78" i="65"/>
  <c r="H78" i="65" s="1"/>
  <c r="E77" i="65"/>
  <c r="G77" i="65" s="1"/>
  <c r="E76" i="65"/>
  <c r="H76" i="65" s="1"/>
  <c r="E75" i="65"/>
  <c r="H75" i="65" s="1"/>
  <c r="E74" i="65"/>
  <c r="H74" i="65" s="1"/>
  <c r="E73" i="65"/>
  <c r="H73" i="65" s="1"/>
  <c r="E72" i="65"/>
  <c r="H72" i="65" s="1"/>
  <c r="E71" i="65"/>
  <c r="G71" i="65" s="1"/>
  <c r="E70" i="65"/>
  <c r="G70" i="65" s="1"/>
  <c r="E69" i="65"/>
  <c r="H69" i="65" s="1"/>
  <c r="E68" i="65"/>
  <c r="H68" i="65" s="1"/>
  <c r="E67" i="65"/>
  <c r="H67" i="65" s="1"/>
  <c r="E66" i="65"/>
  <c r="H66" i="65" s="1"/>
  <c r="E65" i="65"/>
  <c r="H65" i="65" s="1"/>
  <c r="E64" i="65"/>
  <c r="H64" i="65" s="1"/>
  <c r="E63" i="65"/>
  <c r="G63" i="65" s="1"/>
  <c r="E62" i="65"/>
  <c r="H62" i="65" s="1"/>
  <c r="E61" i="65"/>
  <c r="G61" i="65" s="1"/>
  <c r="E60" i="65"/>
  <c r="H60" i="65" s="1"/>
  <c r="E59" i="65"/>
  <c r="H59" i="65" s="1"/>
  <c r="E58" i="65"/>
  <c r="G58" i="65" s="1"/>
  <c r="E56" i="65"/>
  <c r="H56" i="65" s="1"/>
  <c r="E55" i="65"/>
  <c r="H55" i="65" s="1"/>
  <c r="E54" i="65"/>
  <c r="H54" i="65" s="1"/>
  <c r="E53" i="65"/>
  <c r="G53" i="65" s="1"/>
  <c r="E52" i="65"/>
  <c r="H52" i="65" s="1"/>
  <c r="E51" i="65"/>
  <c r="G51" i="65" s="1"/>
  <c r="E50" i="65"/>
  <c r="G50" i="65" s="1"/>
  <c r="E49" i="65"/>
  <c r="H49" i="65" s="1"/>
  <c r="E48" i="65"/>
  <c r="H48" i="65" s="1"/>
  <c r="E47" i="65"/>
  <c r="G47" i="65" s="1"/>
  <c r="E46" i="65"/>
  <c r="G46" i="65" s="1"/>
  <c r="E45" i="65"/>
  <c r="H45" i="65" s="1"/>
  <c r="E44" i="65"/>
  <c r="H44" i="65" s="1"/>
  <c r="E43" i="65"/>
  <c r="H43" i="65" s="1"/>
  <c r="E42" i="65"/>
  <c r="H42" i="65" s="1"/>
  <c r="E41" i="65"/>
  <c r="H41" i="65" s="1"/>
  <c r="E40" i="65"/>
  <c r="H40" i="65" s="1"/>
  <c r="E39" i="65"/>
  <c r="G39" i="65" s="1"/>
  <c r="E38" i="65"/>
  <c r="G38" i="65" s="1"/>
  <c r="E37" i="65"/>
  <c r="H37" i="65" s="1"/>
  <c r="E36" i="65"/>
  <c r="H36" i="65" s="1"/>
  <c r="E35" i="65"/>
  <c r="H35" i="65" s="1"/>
  <c r="E34" i="65"/>
  <c r="H34" i="65" s="1"/>
  <c r="E33" i="65"/>
  <c r="H33" i="65" s="1"/>
  <c r="E32" i="65"/>
  <c r="H32" i="65" s="1"/>
  <c r="E31" i="65"/>
  <c r="G31" i="65" s="1"/>
  <c r="E30" i="65"/>
  <c r="G30" i="65" s="1"/>
  <c r="E29" i="65"/>
  <c r="G29" i="65" s="1"/>
  <c r="E28" i="65"/>
  <c r="H28" i="65" s="1"/>
  <c r="E27" i="65"/>
  <c r="H27" i="65" s="1"/>
  <c r="E26" i="65"/>
  <c r="H26" i="65" s="1"/>
  <c r="E25" i="65"/>
  <c r="G25" i="65" s="1"/>
  <c r="E24" i="65"/>
  <c r="H24" i="65" s="1"/>
  <c r="E22" i="65"/>
  <c r="E21" i="65"/>
  <c r="E20" i="65"/>
  <c r="E19" i="65"/>
  <c r="E18" i="65"/>
  <c r="E17" i="65"/>
  <c r="E16" i="65"/>
  <c r="E14" i="65"/>
  <c r="E13" i="65"/>
  <c r="E12" i="65"/>
  <c r="E11" i="65"/>
  <c r="E10" i="65"/>
  <c r="H97" i="65" l="1"/>
  <c r="H108" i="65"/>
  <c r="H105" i="65"/>
  <c r="H118" i="65"/>
  <c r="H99" i="65"/>
  <c r="H116" i="65"/>
  <c r="H82" i="65"/>
  <c r="H90" i="65"/>
  <c r="H71" i="65"/>
  <c r="H79" i="65"/>
  <c r="G41" i="65"/>
  <c r="H25" i="65"/>
  <c r="H30" i="65"/>
  <c r="G34" i="65"/>
  <c r="H39" i="65"/>
  <c r="H46" i="65"/>
  <c r="H51" i="65"/>
  <c r="H53" i="65"/>
  <c r="H58" i="65"/>
  <c r="H100" i="65"/>
  <c r="G119" i="65"/>
  <c r="G122" i="65"/>
  <c r="G33" i="65"/>
  <c r="G74" i="65"/>
  <c r="G104" i="65"/>
  <c r="G26" i="65"/>
  <c r="H31" i="65"/>
  <c r="H38" i="65"/>
  <c r="G42" i="65"/>
  <c r="H47" i="65"/>
  <c r="H50" i="65"/>
  <c r="G54" i="65"/>
  <c r="H63" i="65"/>
  <c r="G66" i="65"/>
  <c r="G96" i="65"/>
  <c r="G109" i="65"/>
  <c r="G113" i="65"/>
  <c r="H87" i="65"/>
  <c r="E9" i="49"/>
  <c r="H123" i="65"/>
  <c r="G124" i="65"/>
  <c r="H117" i="65"/>
  <c r="G120" i="65"/>
  <c r="G114" i="65"/>
  <c r="G94" i="65"/>
  <c r="G102" i="65"/>
  <c r="G95" i="65"/>
  <c r="G103" i="65"/>
  <c r="G98" i="65"/>
  <c r="G101" i="65"/>
  <c r="H106" i="65"/>
  <c r="G110" i="65"/>
  <c r="G69" i="65"/>
  <c r="G85" i="65"/>
  <c r="H61" i="65"/>
  <c r="G72" i="65"/>
  <c r="H77" i="65"/>
  <c r="G67" i="65"/>
  <c r="G83" i="65"/>
  <c r="G91" i="65"/>
  <c r="G62" i="65"/>
  <c r="G78" i="65"/>
  <c r="G86" i="65"/>
  <c r="H70" i="65"/>
  <c r="G89" i="65"/>
  <c r="G76" i="65"/>
  <c r="H81" i="65"/>
  <c r="G84" i="65"/>
  <c r="G92" i="65"/>
  <c r="G64" i="65"/>
  <c r="G80" i="65"/>
  <c r="G88" i="65"/>
  <c r="G59" i="65"/>
  <c r="G75" i="65"/>
  <c r="G65" i="65"/>
  <c r="G73" i="65"/>
  <c r="G60" i="65"/>
  <c r="G68" i="65"/>
  <c r="G49" i="65"/>
  <c r="G52" i="65"/>
  <c r="G55" i="65"/>
  <c r="G48" i="65"/>
  <c r="G56" i="65"/>
  <c r="G37" i="65"/>
  <c r="G45" i="65"/>
  <c r="G24" i="65"/>
  <c r="H29" i="65"/>
  <c r="G32" i="65"/>
  <c r="G40" i="65"/>
  <c r="G27" i="65"/>
  <c r="G35" i="65"/>
  <c r="G43" i="65"/>
  <c r="G28" i="65"/>
  <c r="G36" i="65"/>
  <c r="G44" i="65"/>
  <c r="H15" i="44"/>
  <c r="G11" i="65" l="1"/>
  <c r="H13" i="65"/>
  <c r="G16" i="65"/>
  <c r="G18" i="65"/>
  <c r="H20" i="65"/>
  <c r="H11" i="65"/>
  <c r="O28" i="48"/>
  <c r="Q24" i="48"/>
  <c r="D11" i="48"/>
  <c r="O9" i="48" s="1"/>
  <c r="E11" i="58"/>
  <c r="D44" i="58"/>
  <c r="H22" i="65"/>
  <c r="H21" i="65"/>
  <c r="H19" i="65"/>
  <c r="H18" i="65"/>
  <c r="H17" i="65"/>
  <c r="H14" i="65"/>
  <c r="H12" i="65"/>
  <c r="H10" i="65"/>
  <c r="E121" i="65"/>
  <c r="D121" i="65"/>
  <c r="D115" i="65"/>
  <c r="F112" i="65"/>
  <c r="D112" i="65"/>
  <c r="C125" i="65"/>
  <c r="F57" i="65"/>
  <c r="D57" i="65"/>
  <c r="F23" i="65"/>
  <c r="D23" i="65"/>
  <c r="G22" i="65"/>
  <c r="G19" i="65"/>
  <c r="G14" i="65"/>
  <c r="F9" i="65"/>
  <c r="D9" i="65"/>
  <c r="G13" i="65"/>
  <c r="C31" i="48"/>
  <c r="C36" i="48" s="1"/>
  <c r="B44" i="58"/>
  <c r="H12" i="44"/>
  <c r="J13" i="44" s="1"/>
  <c r="B38" i="49"/>
  <c r="J16" i="44"/>
  <c r="C18" i="49"/>
  <c r="C38" i="49"/>
  <c r="D38" i="49"/>
  <c r="P11" i="48"/>
  <c r="D12" i="48"/>
  <c r="O10" i="48" s="1"/>
  <c r="E12" i="48"/>
  <c r="D13" i="48"/>
  <c r="O11" i="48" s="1"/>
  <c r="E13" i="48"/>
  <c r="C14" i="48"/>
  <c r="C42" i="49" s="1"/>
  <c r="O17" i="48"/>
  <c r="O18" i="48"/>
  <c r="D19" i="48"/>
  <c r="O19" i="48"/>
  <c r="D20" i="48"/>
  <c r="E20" i="48"/>
  <c r="B21" i="48"/>
  <c r="C21" i="48"/>
  <c r="O23" i="48"/>
  <c r="P23" i="48"/>
  <c r="Q23" i="48"/>
  <c r="O24" i="48"/>
  <c r="P24" i="48"/>
  <c r="O25" i="48"/>
  <c r="P25" i="48"/>
  <c r="Q25" i="48"/>
  <c r="O26" i="48"/>
  <c r="P26" i="48"/>
  <c r="Q26" i="48"/>
  <c r="O27" i="48"/>
  <c r="P27" i="48"/>
  <c r="Q27" i="48"/>
  <c r="P28" i="48"/>
  <c r="O29" i="48"/>
  <c r="P29" i="48"/>
  <c r="Q29" i="48"/>
  <c r="B31" i="48"/>
  <c r="D11" i="58"/>
  <c r="B22" i="58"/>
  <c r="B24" i="58" s="1"/>
  <c r="C22" i="58"/>
  <c r="C24" i="58" s="1"/>
  <c r="C44" i="58"/>
  <c r="G44" i="58" s="1"/>
  <c r="G12" i="65"/>
  <c r="G17" i="65"/>
  <c r="G10" i="65"/>
  <c r="G21" i="65"/>
  <c r="E9" i="65"/>
  <c r="A12" i="44"/>
  <c r="E115" i="65"/>
  <c r="E112" i="65"/>
  <c r="E23" i="65"/>
  <c r="A15" i="44"/>
  <c r="I15" i="44" s="1"/>
  <c r="G20" i="65"/>
  <c r="H16" i="65"/>
  <c r="Q28" i="48"/>
  <c r="B14" i="48"/>
  <c r="E11" i="48"/>
  <c r="B36" i="48" l="1"/>
  <c r="H112" i="65"/>
  <c r="H23" i="65"/>
  <c r="D21" i="48"/>
  <c r="H93" i="65"/>
  <c r="E18" i="49"/>
  <c r="H9" i="65"/>
  <c r="S27" i="48"/>
  <c r="S25" i="48"/>
  <c r="R23" i="48"/>
  <c r="O20" i="48"/>
  <c r="P20" i="48" s="1"/>
  <c r="B35" i="48"/>
  <c r="H115" i="65"/>
  <c r="C40" i="49"/>
  <c r="C43" i="49" s="1"/>
  <c r="E38" i="49"/>
  <c r="D125" i="65"/>
  <c r="G121" i="65"/>
  <c r="E31" i="48"/>
  <c r="S26" i="48"/>
  <c r="I12" i="44"/>
  <c r="H121" i="65"/>
  <c r="G115" i="65"/>
  <c r="G112" i="65"/>
  <c r="G57" i="65"/>
  <c r="H57" i="65"/>
  <c r="G23" i="65"/>
  <c r="G9" i="65"/>
  <c r="D18" i="49"/>
  <c r="B40" i="49"/>
  <c r="R28" i="48"/>
  <c r="S28" i="48"/>
  <c r="S24" i="48"/>
  <c r="R27" i="48"/>
  <c r="R25" i="48"/>
  <c r="O30" i="48"/>
  <c r="D31" i="48"/>
  <c r="S29" i="48"/>
  <c r="R24" i="48"/>
  <c r="P30" i="48"/>
  <c r="R29" i="48"/>
  <c r="R26" i="48"/>
  <c r="E21" i="48"/>
  <c r="P12" i="48"/>
  <c r="E24" i="58"/>
  <c r="D22" i="58"/>
  <c r="D24" i="58" s="1"/>
  <c r="E22" i="58"/>
  <c r="E44" i="58"/>
  <c r="S23" i="48"/>
  <c r="Q30" i="48"/>
  <c r="O12" i="48"/>
  <c r="B42" i="49"/>
  <c r="D14" i="48"/>
  <c r="D35" i="48" s="1"/>
  <c r="E14" i="48"/>
  <c r="E42" i="49" s="1"/>
  <c r="E125" i="65"/>
  <c r="F125" i="65"/>
  <c r="E40" i="49" l="1"/>
  <c r="E43" i="49" s="1"/>
  <c r="F127" i="65"/>
  <c r="E127" i="65"/>
  <c r="P18" i="48"/>
  <c r="P17" i="48"/>
  <c r="P19" i="48"/>
  <c r="B43" i="49"/>
  <c r="R30" i="48"/>
  <c r="S30" i="48"/>
  <c r="G125" i="65"/>
  <c r="H125" i="65"/>
  <c r="D36" i="48"/>
  <c r="G127" i="65" l="1"/>
</calcChain>
</file>

<file path=xl/sharedStrings.xml><?xml version="1.0" encoding="utf-8"?>
<sst xmlns="http://schemas.openxmlformats.org/spreadsheetml/2006/main" count="308" uniqueCount="256">
  <si>
    <t>DESCRIPCION</t>
  </si>
  <si>
    <t>PRESUPUESTO VIGENTE</t>
  </si>
  <si>
    <t>EJECUTADO</t>
  </si>
  <si>
    <t>INGRESOS RECAUDADOS</t>
  </si>
  <si>
    <t>TOTAL GENERAL</t>
  </si>
  <si>
    <t xml:space="preserve">DESCRIPCION </t>
  </si>
  <si>
    <t xml:space="preserve">% EJEC. </t>
  </si>
  <si>
    <t>%</t>
  </si>
  <si>
    <t>SALDO PRESUPUESTARIO</t>
  </si>
  <si>
    <t>TOTAL</t>
  </si>
  <si>
    <t xml:space="preserve">100 Servicios Personales </t>
  </si>
  <si>
    <t xml:space="preserve"> 200 Servicios No Personales </t>
  </si>
  <si>
    <t xml:space="preserve"> 500 Inversión Física  </t>
  </si>
  <si>
    <t xml:space="preserve"> 800 Transferencias </t>
  </si>
  <si>
    <t xml:space="preserve"> 900 Otros Gastos </t>
  </si>
  <si>
    <t xml:space="preserve">132-2 Tasa Por Actuación Judicial </t>
  </si>
  <si>
    <t>Por Origen del Ingreso</t>
  </si>
  <si>
    <t>Capital</t>
  </si>
  <si>
    <t>Concepción</t>
  </si>
  <si>
    <t>San Pedro</t>
  </si>
  <si>
    <t>Cordillera</t>
  </si>
  <si>
    <t>Guaira</t>
  </si>
  <si>
    <t>Caaguazú</t>
  </si>
  <si>
    <t>Caazapá</t>
  </si>
  <si>
    <t>Misiones</t>
  </si>
  <si>
    <t>Paraguarí</t>
  </si>
  <si>
    <t>Alto Paraná</t>
  </si>
  <si>
    <t xml:space="preserve">Central </t>
  </si>
  <si>
    <t>Ñeembucú</t>
  </si>
  <si>
    <t>Amambay</t>
  </si>
  <si>
    <t>Canindeyú</t>
  </si>
  <si>
    <t>Alto Paraguay</t>
  </si>
  <si>
    <t xml:space="preserve">Presidente Hayes </t>
  </si>
  <si>
    <t>Itapúa</t>
  </si>
  <si>
    <t>FEBRERO</t>
  </si>
  <si>
    <t>ABRIL</t>
  </si>
  <si>
    <t>JUNIO</t>
  </si>
  <si>
    <t>JULIO</t>
  </si>
  <si>
    <t>AGOSTO</t>
  </si>
  <si>
    <t>OCTUBRE</t>
  </si>
  <si>
    <t>NOVIEMBRE</t>
  </si>
  <si>
    <t>DICIEMBRE</t>
  </si>
  <si>
    <t>ENERO</t>
  </si>
  <si>
    <t>SALDO PRESUP.</t>
  </si>
  <si>
    <t>SALDO</t>
  </si>
  <si>
    <t xml:space="preserve">30 - Recursos Institucionales </t>
  </si>
  <si>
    <t xml:space="preserve">SERVICIOS PERSONALES </t>
  </si>
  <si>
    <t>SUELDOS</t>
  </si>
  <si>
    <t xml:space="preserve">GASTOS DE REPRESENTACION </t>
  </si>
  <si>
    <t xml:space="preserve">AGUINALDO </t>
  </si>
  <si>
    <t>GASTOS DE RESIDENCIA</t>
  </si>
  <si>
    <t>REMUNERACION EXTRAORDINARIA</t>
  </si>
  <si>
    <t>SUBSIDIO FAMILIAR</t>
  </si>
  <si>
    <t>CONTRATACION DE PERSONAL DE SALUD</t>
  </si>
  <si>
    <t xml:space="preserve">JORNALES </t>
  </si>
  <si>
    <t xml:space="preserve">OTROS GASTOS DEL PERSONAL </t>
  </si>
  <si>
    <t>SERVICIOS NO PERSONALES</t>
  </si>
  <si>
    <t xml:space="preserve">BIENES DE CONSUMO E INSUMOS </t>
  </si>
  <si>
    <t>INVERSION FISICA</t>
  </si>
  <si>
    <t xml:space="preserve">TRANSFERENCIAS </t>
  </si>
  <si>
    <t>BECAS</t>
  </si>
  <si>
    <t xml:space="preserve">OTROS GASTOS </t>
  </si>
  <si>
    <t>HONORARIOS PROFESIONALES</t>
  </si>
  <si>
    <t>MES</t>
  </si>
  <si>
    <t>RECAUDACION  ESTIMADA (*)</t>
  </si>
  <si>
    <t>DIFERENCIA</t>
  </si>
  <si>
    <t>(a)</t>
  </si>
  <si>
    <t>(b)</t>
  </si>
  <si>
    <t>(c)</t>
  </si>
  <si>
    <t>(d)</t>
  </si>
  <si>
    <t>DIRECCION FINANCIERA – Departamento de Presupuesto</t>
  </si>
  <si>
    <t xml:space="preserve">PRESUPUESTO VIGENTE </t>
  </si>
  <si>
    <t>e=(d-c)</t>
  </si>
  <si>
    <t xml:space="preserve">MARZO </t>
  </si>
  <si>
    <t xml:space="preserve">MAYO </t>
  </si>
  <si>
    <t xml:space="preserve">SALDO </t>
  </si>
  <si>
    <t>SETIEMBRE</t>
  </si>
  <si>
    <t>111 - SUELDOS</t>
  </si>
  <si>
    <t>113 - GASTOS DE REPRESENTACION</t>
  </si>
  <si>
    <t xml:space="preserve"> 300 Bienes de Consumo e Insumos </t>
  </si>
  <si>
    <t>(d)=(b-c)</t>
  </si>
  <si>
    <t>(e)=(c/b)</t>
  </si>
  <si>
    <t>(f)=(e/c)</t>
  </si>
  <si>
    <t>3.1 - POR TIPO DE PRESUPUESTO</t>
  </si>
  <si>
    <t>Por Tipo de Presupuesto</t>
  </si>
  <si>
    <t>3.2 - POR FUENTE DE FINANCIAMIENTO</t>
  </si>
  <si>
    <t>% EJEC.</t>
  </si>
  <si>
    <t xml:space="preserve">2. CUADRO COMPARATIVO MENSUAL DE INGRESOS TOTALES (Fuente: Departamento de Ingresos Judiciales) </t>
  </si>
  <si>
    <t xml:space="preserve"> 700 Servicio de la Deuda Pública </t>
  </si>
  <si>
    <t>Grupo 100</t>
  </si>
  <si>
    <t>Grupo 200</t>
  </si>
  <si>
    <t>Grupo 300</t>
  </si>
  <si>
    <t>Grupo 500</t>
  </si>
  <si>
    <t>Grupo 700</t>
  </si>
  <si>
    <t>Grupo 800</t>
  </si>
  <si>
    <t>Grupo 900</t>
  </si>
  <si>
    <t xml:space="preserve">10 - Recursos del Tesoro </t>
  </si>
  <si>
    <t>Programa Central</t>
  </si>
  <si>
    <t>Programa Sustantivos</t>
  </si>
  <si>
    <t>Partidas no asignables a Programas</t>
  </si>
  <si>
    <t>1- Programa Central</t>
  </si>
  <si>
    <t>2- Programa Sustantivos</t>
  </si>
  <si>
    <t>3- Partidas no asignables a Programas</t>
  </si>
  <si>
    <t xml:space="preserve">EJECUTADO </t>
  </si>
  <si>
    <t>PROGRAMA CENTRAL</t>
  </si>
  <si>
    <t>Administracion Institucional</t>
  </si>
  <si>
    <t>Apoyo a la Gestion Jurisdiccional</t>
  </si>
  <si>
    <t>Registracion Publica de Titulos de Propiedad</t>
  </si>
  <si>
    <t>Registracion Publica de Automotor</t>
  </si>
  <si>
    <t>Construccion de Palacios de Justicia</t>
  </si>
  <si>
    <t>PROGRAMAS SUSTANTIVOS</t>
  </si>
  <si>
    <t>Administracion Superior de Justicia</t>
  </si>
  <si>
    <t>Boquerón</t>
  </si>
  <si>
    <t>PARTIDAS NO ASIGNABLES A PROGRAMAS</t>
  </si>
  <si>
    <t>Pago de Servicio de la Deuda</t>
  </si>
  <si>
    <t xml:space="preserve">TOTAL </t>
  </si>
  <si>
    <t>GRATIFICACIONES POR SERVICIOS ESPECIALES</t>
  </si>
  <si>
    <t>SERVICIO DE LA DEUDA PUBLICA</t>
  </si>
  <si>
    <t>PAGO DE IMPUESTOS, TASAS, GASTOS JUDICIALES Y OTROS</t>
  </si>
  <si>
    <t>Total</t>
  </si>
  <si>
    <t>INGRESO REAL/PROMEDIO (**)</t>
  </si>
  <si>
    <t xml:space="preserve">ENERGIA ELECTRICA </t>
  </si>
  <si>
    <t>AGUA</t>
  </si>
  <si>
    <t xml:space="preserve">TRANSPORTE </t>
  </si>
  <si>
    <t>ALMACENAJE</t>
  </si>
  <si>
    <t>TRANSPORTE DE PERSONAS</t>
  </si>
  <si>
    <t>PASAJES</t>
  </si>
  <si>
    <t xml:space="preserve">MANT. Y REP. MENORES DE EDIFICIOS Y LOCALES </t>
  </si>
  <si>
    <t>SERVICIOS DE LIMPIEZA, ASEO Y FUMIGACION</t>
  </si>
  <si>
    <t xml:space="preserve">MANT. Y REP. MENORES DE INSTALACIONES </t>
  </si>
  <si>
    <t xml:space="preserve">ALQUILER DE EDIFICIOS Y LOCALES </t>
  </si>
  <si>
    <t xml:space="preserve">IMPRENTA, PUBLICACIONES Y REPRODUCCIONES </t>
  </si>
  <si>
    <t xml:space="preserve">SERVICIOS BANCARIOS </t>
  </si>
  <si>
    <t xml:space="preserve">PUBLICIDAD Y PROPAGANDA </t>
  </si>
  <si>
    <t xml:space="preserve">SERVICIOS DE COMUNICACIONES </t>
  </si>
  <si>
    <t xml:space="preserve">SERVICIOS DE CEREMONIAL </t>
  </si>
  <si>
    <t xml:space="preserve">SERVICOS DE VIGILANCIA </t>
  </si>
  <si>
    <t xml:space="preserve">SERVICIOS DE CATERING </t>
  </si>
  <si>
    <t xml:space="preserve">SERVICIOS EN GENERAL </t>
  </si>
  <si>
    <t>ALIMENTOS PARA PERSONAS</t>
  </si>
  <si>
    <t xml:space="preserve">HILADOS Y TELAS </t>
  </si>
  <si>
    <t>PAPEL DE ESCRITORIO Y CARTON</t>
  </si>
  <si>
    <t xml:space="preserve">PRODUCTOS DE ARTES GRAFICAS </t>
  </si>
  <si>
    <t xml:space="preserve">ELEMENTOS DE LIMPIEZA </t>
  </si>
  <si>
    <t xml:space="preserve">UTILES DE ESCRITORIO, OFICINA Y ENSERES </t>
  </si>
  <si>
    <t xml:space="preserve">REPUESTOS Y ACCESORIOS MENORES </t>
  </si>
  <si>
    <t xml:space="preserve">ELEMENTOS Y UTILES DIVERSOS </t>
  </si>
  <si>
    <t xml:space="preserve">COMPUESTOS QUIMICOS </t>
  </si>
  <si>
    <t xml:space="preserve">COMBUSTIBLES </t>
  </si>
  <si>
    <t xml:space="preserve">LUBRICANTES </t>
  </si>
  <si>
    <t>ARTICULOS DE CAUCHO</t>
  </si>
  <si>
    <t xml:space="preserve">CUBIERTAS Y CAMARAS DE AIRE </t>
  </si>
  <si>
    <t xml:space="preserve">ESTRUCTURAS METALICAS ACABADAS </t>
  </si>
  <si>
    <t>HERRAMIENTAS MENORES</t>
  </si>
  <si>
    <t xml:space="preserve">BIENES DE CONSUMO VARIOS </t>
  </si>
  <si>
    <t xml:space="preserve">CONSTRUCCIONES DE OBRAS DE USO INSTITUCIONAL </t>
  </si>
  <si>
    <t xml:space="preserve">ADQUISICIONES DE MUEBLES Y ENSERES </t>
  </si>
  <si>
    <t xml:space="preserve">ADQUISICIÓN DE EQUIPOS DE OFICINA </t>
  </si>
  <si>
    <t xml:space="preserve">CONFECCIONES TEXTILES </t>
  </si>
  <si>
    <t>20- Recursos del Credito Público</t>
  </si>
  <si>
    <t xml:space="preserve">20 - Recursos del Credito Publico </t>
  </si>
  <si>
    <t>3.3 - POR GRUPO DE GASTOS (F.F. 10 + 20 + 30)</t>
  </si>
  <si>
    <t>O.G.</t>
  </si>
  <si>
    <t>BONIFICACIONES Y GRATIFICACIONES</t>
  </si>
  <si>
    <t xml:space="preserve">TELEFONOS, TELEFAX Y OTROS SERV.DE TELECOMUNICACIONES </t>
  </si>
  <si>
    <t>CORREOS Y OTROS SERVICIOS POSTALES</t>
  </si>
  <si>
    <t xml:space="preserve">PASAJES Y VIATICOS VARIOS </t>
  </si>
  <si>
    <t xml:space="preserve">MANT. Y REP. MENORES DE MAQUINARIAS EQUIPOS </t>
  </si>
  <si>
    <t>MANT. Y REP. MENORES DE EQUIPOS DE TRANSPORTE</t>
  </si>
  <si>
    <t xml:space="preserve">DE INFORMATICA Y SISTEMAS COMPUTARIZADOS </t>
  </si>
  <si>
    <t xml:space="preserve">CONSULTORIAS ASESORIAS E INVESTIGACIONES </t>
  </si>
  <si>
    <t xml:space="preserve">PRODUCTOS DE VIDRIO, LOZA Y PORCELANA </t>
  </si>
  <si>
    <t xml:space="preserve">PRODUCTOS FARMACEUTICOS Y MEDICINALES </t>
  </si>
  <si>
    <t xml:space="preserve">INSECTICIDAS FUMIGANTES Y OTROS </t>
  </si>
  <si>
    <t xml:space="preserve">TINTAS PINTURAS Y COLORANTES </t>
  </si>
  <si>
    <t>MATERIALES PARA SEGURIDAD Y ADIESTRAMIENTO</t>
  </si>
  <si>
    <t>EQUIPOS DE COMUNICACIONES Y SEÑALAMIENTOS</t>
  </si>
  <si>
    <t xml:space="preserve">REPARACIONES MAYORES DE EQUIPOS </t>
  </si>
  <si>
    <t>AMORT. DE LA DEUDA CON EL SECTOR PUBLICO NO FINANCIERO</t>
  </si>
  <si>
    <t xml:space="preserve">APORTE A ENT. EDUCATIVAS E INST. SIN FINES DE LUCRO </t>
  </si>
  <si>
    <t>TRANSFERENCIAS CORRIENTES AL SECTOR PRIVADAS EXTER.</t>
  </si>
  <si>
    <t>DEVOLUCION DE IMPUESTOS Y OTROS INGRESOS NO TRIB.</t>
  </si>
  <si>
    <t xml:space="preserve">PRIMAS Y GASTOS DE SEGUROS </t>
  </si>
  <si>
    <t xml:space="preserve">UTENSILIOS DE COCINA Y COMEDOR </t>
  </si>
  <si>
    <t xml:space="preserve">PRODUCTOS E INSUMOS NO METALICOS </t>
  </si>
  <si>
    <t>132-44 Canon por Habilitacion de Matriculas Prof.</t>
  </si>
  <si>
    <t>132-98 Coberura de Gastos Judiciales</t>
  </si>
  <si>
    <t>1. CUADRO DE EJECUCION DE INGRESOS (Fuente: SICO del Ministerio de Economia y Finanzas)</t>
  </si>
  <si>
    <t>DERECHOS DE BIENES INTANGIBLES</t>
  </si>
  <si>
    <t xml:space="preserve">SERVICIOS DE SEGURO MEDICO </t>
  </si>
  <si>
    <t xml:space="preserve">CAPACITACION DEL PERSONAL DEL ESTADO </t>
  </si>
  <si>
    <t xml:space="preserve">PRODUCTOS DE PAPEL Y CARTON </t>
  </si>
  <si>
    <t>PRODUCTOS DE MATERIAL PLASTICO</t>
  </si>
  <si>
    <t>UTILES Y MATERIALES MEDICO-QUIRUGICOS Y DE LABORATORIO</t>
  </si>
  <si>
    <t xml:space="preserve">ARTICULOS DE PLASTICOS </t>
  </si>
  <si>
    <t xml:space="preserve">PRODUCTOS E INSUMOS METALICOS </t>
  </si>
  <si>
    <t xml:space="preserve">ADQUISICIÓN DE EQUIPOS DE COMPUTACION </t>
  </si>
  <si>
    <t>INT. DE LA DEUDA CON EL SECTOR PUBLICO NO FINANCIERO</t>
  </si>
  <si>
    <t>OTRAS TRANSFERENCIAS CORRIENTES</t>
  </si>
  <si>
    <t>SERVICIOS TECNICOS Y PROFESIONALES VARIOS</t>
  </si>
  <si>
    <t>EQUIPOS DE SALUD Y DE LABORATORIO</t>
  </si>
  <si>
    <t>HERRAMIENTAS, APARATOS E INSTRUMENTOS EN GENERAL</t>
  </si>
  <si>
    <t>ACTIVOS INTANGIBLES</t>
  </si>
  <si>
    <t>LIBROS, REVISTAS Y PERIÓDICOS</t>
  </si>
  <si>
    <t>MAQUINARIAS Y EQUIPOS AGROPECUARIOS E INDUSTRIALES</t>
  </si>
  <si>
    <t>MAQUINARIAS Y EQUIPOS INDUSTRIALES</t>
  </si>
  <si>
    <t xml:space="preserve">EQUIPOS EDUCATIVOS Y RECREACIONALES </t>
  </si>
  <si>
    <t>EQUIPOS DE TRANSPORTE</t>
  </si>
  <si>
    <t xml:space="preserve">EQUIPOS DE SEGURIDAD INSTITUCIONAL </t>
  </si>
  <si>
    <t>TOTAL EJECUTADO</t>
  </si>
  <si>
    <t>ALQUILER DE MAQUINARIAS Y EQUIPOS</t>
  </si>
  <si>
    <t>PRESUPUESTO INICIAL</t>
  </si>
  <si>
    <t>ABONOS Y FERTILIZANTES</t>
  </si>
  <si>
    <t>TIERRAS Y TERRENOS</t>
  </si>
  <si>
    <t>CAPACITACION Y FORMACION LABORAL</t>
  </si>
  <si>
    <t>INDEMINIZACIONES</t>
  </si>
  <si>
    <t xml:space="preserve">VIATICOS Y MOVILIDAD </t>
  </si>
  <si>
    <t xml:space="preserve">UTILES Y MATERIALES ELECTRICOS </t>
  </si>
  <si>
    <t>ENERO (***)</t>
  </si>
  <si>
    <t>TEXTOS DE ENSEÑANZA</t>
  </si>
  <si>
    <t>MODIFIC. (+/-)</t>
  </si>
  <si>
    <t xml:space="preserve">OTRAS OBRAS E INSTALACIONES DE INFRAESTRUCTURAS </t>
  </si>
  <si>
    <t>PRENDAS DE VESTIR</t>
  </si>
  <si>
    <t>CALZADOS</t>
  </si>
  <si>
    <t xml:space="preserve">132-11 Registro Automotor </t>
  </si>
  <si>
    <t xml:space="preserve">132-19 Tasas Varias </t>
  </si>
  <si>
    <t xml:space="preserve">132-40 Tasa Por Registro De Marcas </t>
  </si>
  <si>
    <t xml:space="preserve">133-1 Multas </t>
  </si>
  <si>
    <t xml:space="preserve">141-1 Venta De Libros, Form.Y Doc. </t>
  </si>
  <si>
    <t>163-99 Alquileres Varios</t>
  </si>
  <si>
    <t xml:space="preserve">191-9 Varios </t>
  </si>
  <si>
    <t>343-10 De Recursos Propios  (*)</t>
  </si>
  <si>
    <t>DEUDAS PENDIENTES DE PAGO DE GASTOS CORRIENTES DE EJERCICIOS</t>
  </si>
  <si>
    <t>211-10 Ventas de Activos Capital</t>
  </si>
  <si>
    <t xml:space="preserve"> </t>
  </si>
  <si>
    <t>PRESUPUESTO EJERCICIO FISCAL 2026</t>
  </si>
  <si>
    <t>4. CONSOLIDADO POR PROGRAMAS Y ACTIVIDADES  (F.F. 10 + 30)</t>
  </si>
  <si>
    <t xml:space="preserve">3.  CUADROS DE EJECUCION DE GASTOS </t>
  </si>
  <si>
    <t>5. CONSOLIDADO POR SUBGRUPO Y OBJETO DE GASTO (F.F. 10 + 30)</t>
  </si>
  <si>
    <t>6. Ejecución Mensual del Anexo del Personal - Sueldos y Gastos de Representación</t>
  </si>
  <si>
    <t>SEPTIEMBRE</t>
  </si>
  <si>
    <t>MAYO</t>
  </si>
  <si>
    <t>MARZO</t>
  </si>
  <si>
    <t>Registracion Publica Especial</t>
  </si>
  <si>
    <t>Administracion del Registro Unificado</t>
  </si>
  <si>
    <t xml:space="preserve">Emision de Documentos Catastrales </t>
  </si>
  <si>
    <t>REMUNERACION ADICIONAL</t>
  </si>
  <si>
    <t>REPARACIONES MAYORES DE MAQUINAS</t>
  </si>
  <si>
    <t xml:space="preserve">(*) Datos conforme al Sistema Integrado de Contabilidad (SICO) del Ministerio de Economia y Finanzas </t>
  </si>
  <si>
    <t>(*) La Recaudación Estimada, corresponde a lo informado por el Dpto. de Ingresos Judiciales, por Nota NDI N° 86 de fecha 16/01/2026.</t>
  </si>
  <si>
    <t xml:space="preserve">(***) En los meses de enero y febrero/2026, el Ingreso Real supero a la Recaudación Estimada en un 49 y 41% respectivamente.   </t>
  </si>
  <si>
    <r>
      <t>(**) En la columna INGRESO REAL/PROMEDIO, los</t>
    </r>
    <r>
      <rPr>
        <b/>
        <sz val="11"/>
        <rFont val="Arial Narrow"/>
        <family val="2"/>
      </rPr>
      <t xml:space="preserve"> montos detallados desde el mes de enero a febrero/2026, corresponde a la recaudación efectiva según el informe mensual del Departamento de Ingresos Judiciales por Memorando  MDI N° 68, de fecha 04 de marzo de 2026 ascendiendo a la suma de Gs. 90.866.056.664.-</t>
    </r>
  </si>
  <si>
    <t>FEBRERO (***)</t>
  </si>
  <si>
    <t xml:space="preserve">EJECUCION PRESUPUESTARIA DE GASTOS DEL 01/01/2026 AL 28/02/2026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</si>
  <si>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</t>
  </si>
  <si>
    <t>ADQUISICIONES DE EQUIPOS DE OFICINA Y COMPUTACIÓN VARIAS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</si>
</sst>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5" formatCode="&quot;Gs&quot;\ #,##0_);\(&quot;Gs&quot;\ #,##0\)"/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#,##0.00\ &quot;€&quot;;[Red]\-#,##0.00\ &quot;€&quot;"/>
    <numFmt numFmtId="167" formatCode="_-* #,##0\ _€_-;\-* #,##0\ _€_-;_-* &quot;-&quot;\ _€_-;_-@_-"/>
    <numFmt numFmtId="168" formatCode="_-* #,##0.00\ _€_-;\-* #,##0.00\ _€_-;_-* &quot;-&quot;??\ _€_-;_-@_-"/>
    <numFmt numFmtId="169" formatCode="&quot;$&quot;#,##0.00;\-&quot;$&quot;#,##0.00"/>
    <numFmt numFmtId="170" formatCode="_-* #,##0.00_-;\-* #,##0.00_-;_-* &quot;-&quot;??_-;_-@_-"/>
    <numFmt numFmtId="171" formatCode="_ [$€-2]\ * #,##0.00_ ;_ [$€-2]\ * \-#,##0.00_ ;_ [$€-2]\ * &quot;-&quot;??_ "/>
    <numFmt numFmtId="172" formatCode="_-* #,##0_-;\-* #,##0_-;_-* &quot;-&quot;??_-;_-@_-"/>
    <numFmt numFmtId="173" formatCode="_-* #,##0\ _€_-;\-* #,##0\ _€_-;_-* &quot;-&quot;??\ _€_-;_-@_-"/>
    <numFmt numFmtId="174" formatCode="0.0%"/>
    <numFmt numFmtId="175" formatCode="_-* #,##0.0\ _€_-;\-* #,##0.0\ _€_-;_-* &quot;-&quot;??\ _€_-;_-@_-"/>
    <numFmt numFmtId="176" formatCode="[$€-2]\ #,##0.00_);[Red]\([$€-2]\ #,##0.00\)"/>
    <numFmt numFmtId="177" formatCode="_-* ###,0&quot;.&quot;00\ _€_-;\-* ###,0&quot;.&quot;00\ _€_-;_-* &quot;-&quot;??\ _€_-;_-@_-"/>
    <numFmt numFmtId="178" formatCode="_(* #,##0_);_(* \(#,##0\);_(* &quot;-&quot;??_);_(@_)"/>
    <numFmt numFmtId="179" formatCode="&quot; &quot;#,##0&quot; &quot;;&quot; -&quot;#,##0&quot; &quot;;&quot; - &quot;;&quot; &quot;@&quot; &quot;"/>
  </numFmts>
  <fonts count="44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1.5"/>
      <color indexed="8"/>
      <name val="Arial Narrow"/>
      <family val="2"/>
    </font>
    <font>
      <b/>
      <sz val="11.5"/>
      <color indexed="8"/>
      <name val="Arial Narrow"/>
      <family val="2"/>
    </font>
    <font>
      <sz val="10"/>
      <color indexed="8"/>
      <name val="Calibri"/>
      <family val="2"/>
    </font>
    <font>
      <b/>
      <sz val="11.5"/>
      <name val="Arial Narrow"/>
      <family val="2"/>
    </font>
    <font>
      <sz val="11"/>
      <color indexed="8"/>
      <name val="Arial Narrow"/>
      <family val="2"/>
    </font>
    <font>
      <b/>
      <sz val="16"/>
      <name val="Arial Narrow"/>
      <family val="2"/>
    </font>
    <font>
      <i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Perpetua"/>
      <family val="2"/>
    </font>
    <font>
      <sz val="11"/>
      <color theme="0"/>
      <name val="Perpetu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9"/>
      <name val="Calibri"/>
      <family val="2"/>
      <scheme val="minor"/>
    </font>
    <font>
      <b/>
      <sz val="11.5"/>
      <color theme="0"/>
      <name val="Arial Narrow"/>
      <family val="2"/>
    </font>
    <font>
      <sz val="11.5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  <font>
      <b/>
      <sz val="8"/>
      <color rgb="FF323E4F"/>
      <name val="Times New Roman"/>
      <family val="1"/>
    </font>
    <font>
      <sz val="10"/>
      <color rgb="FF000000"/>
      <name val="Arial Narrow"/>
      <family val="2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sz val="9"/>
      <color rgb="FF000000"/>
      <name val="Arial Narrow"/>
      <family val="2"/>
    </font>
    <font>
      <b/>
      <sz val="1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06">
    <xf numFmtId="0" fontId="0" fillId="0" borderId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26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2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47">
    <xf numFmtId="0" fontId="0" fillId="0" borderId="0" xfId="0"/>
    <xf numFmtId="0" fontId="5" fillId="0" borderId="0" xfId="0" applyFont="1"/>
    <xf numFmtId="0" fontId="4" fillId="0" borderId="0" xfId="0" applyFont="1"/>
    <xf numFmtId="172" fontId="8" fillId="0" borderId="0" xfId="534" applyNumberFormat="1" applyFont="1" applyBorder="1"/>
    <xf numFmtId="10" fontId="9" fillId="0" borderId="0" xfId="1688" applyNumberFormat="1" applyFont="1"/>
    <xf numFmtId="172" fontId="9" fillId="0" borderId="0" xfId="534" applyNumberFormat="1" applyFont="1"/>
    <xf numFmtId="9" fontId="9" fillId="0" borderId="0" xfId="1688" applyFont="1"/>
    <xf numFmtId="172" fontId="7" fillId="0" borderId="0" xfId="534" applyNumberFormat="1" applyFont="1"/>
    <xf numFmtId="9" fontId="9" fillId="0" borderId="0" xfId="1654" applyFont="1"/>
    <xf numFmtId="9" fontId="7" fillId="0" borderId="0" xfId="1654" applyFont="1"/>
    <xf numFmtId="173" fontId="0" fillId="0" borderId="0" xfId="5" applyNumberFormat="1" applyFont="1"/>
    <xf numFmtId="3" fontId="0" fillId="0" borderId="0" xfId="0" applyNumberFormat="1"/>
    <xf numFmtId="9" fontId="0" fillId="0" borderId="0" xfId="1654" applyFont="1"/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10" fontId="9" fillId="0" borderId="0" xfId="1688" applyNumberFormat="1" applyFont="1" applyAlignment="1">
      <alignment vertical="center"/>
    </xf>
    <xf numFmtId="9" fontId="9" fillId="0" borderId="0" xfId="1654" applyFont="1" applyAlignment="1">
      <alignment vertical="center"/>
    </xf>
    <xf numFmtId="172" fontId="9" fillId="0" borderId="0" xfId="534" applyNumberFormat="1" applyFont="1" applyAlignment="1">
      <alignment vertical="center"/>
    </xf>
    <xf numFmtId="9" fontId="0" fillId="0" borderId="0" xfId="1654" applyFont="1" applyAlignment="1">
      <alignment vertical="center"/>
    </xf>
    <xf numFmtId="41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0" fontId="28" fillId="5" borderId="0" xfId="0" applyFont="1" applyFill="1" applyAlignment="1">
      <alignment vertical="center"/>
    </xf>
    <xf numFmtId="41" fontId="28" fillId="5" borderId="0" xfId="0" applyNumberFormat="1" applyFont="1" applyFill="1" applyAlignment="1">
      <alignment vertical="center"/>
    </xf>
    <xf numFmtId="3" fontId="28" fillId="5" borderId="0" xfId="0" applyNumberFormat="1" applyFont="1" applyFill="1" applyAlignment="1">
      <alignment vertical="center"/>
    </xf>
    <xf numFmtId="173" fontId="17" fillId="2" borderId="2" xfId="5" quotePrefix="1" applyNumberFormat="1" applyFont="1" applyFill="1" applyBorder="1" applyAlignment="1">
      <alignment vertical="top" wrapText="1"/>
    </xf>
    <xf numFmtId="173" fontId="0" fillId="0" borderId="0" xfId="0" applyNumberFormat="1"/>
    <xf numFmtId="0" fontId="4" fillId="0" borderId="0" xfId="0" applyFont="1" applyBorder="1"/>
    <xf numFmtId="9" fontId="11" fillId="5" borderId="5" xfId="1220" applyNumberFormat="1" applyFont="1" applyFill="1" applyBorder="1" applyAlignment="1">
      <alignment horizontal="center" vertical="center"/>
    </xf>
    <xf numFmtId="172" fontId="29" fillId="6" borderId="6" xfId="1220" applyNumberFormat="1" applyFont="1" applyFill="1" applyBorder="1" applyAlignment="1">
      <alignment horizontal="center" vertical="center" wrapText="1"/>
    </xf>
    <xf numFmtId="172" fontId="29" fillId="6" borderId="7" xfId="1220" applyNumberFormat="1" applyFont="1" applyFill="1" applyBorder="1" applyAlignment="1">
      <alignment horizontal="center" vertical="center" wrapText="1"/>
    </xf>
    <xf numFmtId="172" fontId="29" fillId="6" borderId="8" xfId="1220" applyNumberFormat="1" applyFont="1" applyFill="1" applyBorder="1" applyAlignment="1">
      <alignment horizontal="center" vertical="center" wrapText="1"/>
    </xf>
    <xf numFmtId="0" fontId="19" fillId="7" borderId="0" xfId="1419" applyFont="1" applyFill="1" applyBorder="1" applyAlignment="1">
      <alignment vertical="center"/>
    </xf>
    <xf numFmtId="0" fontId="19" fillId="7" borderId="0" xfId="1419" applyFont="1" applyFill="1" applyBorder="1" applyAlignment="1"/>
    <xf numFmtId="173" fontId="17" fillId="2" borderId="9" xfId="5" quotePrefix="1" applyNumberFormat="1" applyFont="1" applyFill="1" applyBorder="1" applyAlignment="1">
      <alignment vertical="top" wrapText="1"/>
    </xf>
    <xf numFmtId="174" fontId="9" fillId="0" borderId="0" xfId="1654" applyNumberFormat="1" applyFont="1"/>
    <xf numFmtId="174" fontId="28" fillId="5" borderId="0" xfId="1654" applyNumberFormat="1" applyFont="1" applyFill="1" applyAlignment="1">
      <alignment vertical="center"/>
    </xf>
    <xf numFmtId="173" fontId="17" fillId="0" borderId="2" xfId="5" quotePrefix="1" applyNumberFormat="1" applyFont="1" applyFill="1" applyBorder="1" applyAlignment="1">
      <alignment vertical="top" wrapText="1"/>
    </xf>
    <xf numFmtId="0" fontId="15" fillId="5" borderId="0" xfId="0" applyFont="1" applyFill="1" applyAlignment="1">
      <alignment vertical="center"/>
    </xf>
    <xf numFmtId="173" fontId="20" fillId="5" borderId="10" xfId="5" applyNumberFormat="1" applyFont="1" applyFill="1" applyBorder="1"/>
    <xf numFmtId="172" fontId="20" fillId="5" borderId="10" xfId="534" applyNumberFormat="1" applyFont="1" applyFill="1" applyBorder="1" applyAlignment="1">
      <alignment horizontal="right"/>
    </xf>
    <xf numFmtId="172" fontId="7" fillId="5" borderId="0" xfId="534" applyNumberFormat="1" applyFont="1" applyFill="1"/>
    <xf numFmtId="9" fontId="7" fillId="5" borderId="0" xfId="1654" applyFont="1" applyFill="1"/>
    <xf numFmtId="172" fontId="8" fillId="5" borderId="0" xfId="534" applyNumberFormat="1" applyFont="1" applyFill="1" applyBorder="1" applyAlignment="1">
      <alignment vertical="center"/>
    </xf>
    <xf numFmtId="173" fontId="0" fillId="0" borderId="0" xfId="5" applyNumberFormat="1" applyFont="1" applyFill="1"/>
    <xf numFmtId="0" fontId="0" fillId="0" borderId="0" xfId="0" applyFill="1"/>
    <xf numFmtId="173" fontId="2" fillId="0" borderId="0" xfId="5" applyNumberFormat="1" applyFont="1" applyFill="1"/>
    <xf numFmtId="9" fontId="8" fillId="0" borderId="0" xfId="1654" applyNumberFormat="1" applyFont="1" applyBorder="1"/>
    <xf numFmtId="9" fontId="9" fillId="0" borderId="0" xfId="1654" applyNumberFormat="1" applyFont="1"/>
    <xf numFmtId="172" fontId="29" fillId="6" borderId="11" xfId="1220" applyNumberFormat="1" applyFont="1" applyFill="1" applyBorder="1" applyAlignment="1">
      <alignment horizontal="center" vertical="center" wrapText="1"/>
    </xf>
    <xf numFmtId="0" fontId="17" fillId="2" borderId="12" xfId="1419" quotePrefix="1" applyFont="1" applyFill="1" applyBorder="1" applyAlignment="1">
      <alignment horizontal="center" vertical="center" wrapText="1"/>
    </xf>
    <xf numFmtId="0" fontId="30" fillId="8" borderId="3" xfId="0" applyFont="1" applyFill="1" applyBorder="1" applyAlignment="1"/>
    <xf numFmtId="173" fontId="16" fillId="5" borderId="3" xfId="5" applyNumberFormat="1" applyFont="1" applyFill="1" applyBorder="1" applyAlignment="1">
      <alignment horizontal="center" vertical="center"/>
    </xf>
    <xf numFmtId="173" fontId="16" fillId="5" borderId="3" xfId="5" applyNumberFormat="1" applyFont="1" applyFill="1" applyBorder="1" applyAlignment="1">
      <alignment vertical="center"/>
    </xf>
    <xf numFmtId="9" fontId="17" fillId="0" borderId="13" xfId="1654" quotePrefix="1" applyFont="1" applyFill="1" applyBorder="1" applyAlignment="1">
      <alignment vertical="top" wrapText="1"/>
    </xf>
    <xf numFmtId="9" fontId="9" fillId="0" borderId="3" xfId="1654" applyFont="1" applyBorder="1" applyAlignment="1">
      <alignment vertical="center"/>
    </xf>
    <xf numFmtId="0" fontId="11" fillId="2" borderId="3" xfId="1419" quotePrefix="1" applyFont="1" applyFill="1" applyBorder="1" applyAlignment="1">
      <alignment horizontal="center" vertical="center" wrapText="1"/>
    </xf>
    <xf numFmtId="173" fontId="17" fillId="0" borderId="3" xfId="5" quotePrefix="1" applyNumberFormat="1" applyFont="1" applyFill="1" applyBorder="1" applyAlignment="1">
      <alignment vertical="center" wrapText="1"/>
    </xf>
    <xf numFmtId="0" fontId="30" fillId="5" borderId="3" xfId="0" applyFont="1" applyFill="1" applyBorder="1" applyAlignment="1">
      <alignment horizontal="left" indent="2"/>
    </xf>
    <xf numFmtId="0" fontId="17" fillId="5" borderId="3" xfId="1419" quotePrefix="1" applyFont="1" applyFill="1" applyBorder="1" applyAlignment="1">
      <alignment horizontal="center" vertical="center" wrapText="1"/>
    </xf>
    <xf numFmtId="9" fontId="9" fillId="0" borderId="3" xfId="1654" applyNumberFormat="1" applyFont="1" applyBorder="1" applyAlignment="1">
      <alignment vertical="center"/>
    </xf>
    <xf numFmtId="0" fontId="31" fillId="8" borderId="0" xfId="0" applyFont="1" applyFill="1" applyBorder="1" applyAlignment="1">
      <alignment horizontal="left"/>
    </xf>
    <xf numFmtId="172" fontId="32" fillId="6" borderId="6" xfId="1220" applyNumberFormat="1" applyFont="1" applyFill="1" applyBorder="1" applyAlignment="1">
      <alignment horizontal="center" vertical="center" wrapText="1"/>
    </xf>
    <xf numFmtId="172" fontId="32" fillId="6" borderId="7" xfId="122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wrapText="1"/>
    </xf>
    <xf numFmtId="0" fontId="12" fillId="7" borderId="0" xfId="1419" applyFont="1" applyFill="1" applyBorder="1" applyAlignment="1"/>
    <xf numFmtId="0" fontId="13" fillId="0" borderId="0" xfId="0" applyFont="1"/>
    <xf numFmtId="172" fontId="20" fillId="0" borderId="0" xfId="534" applyNumberFormat="1" applyFont="1"/>
    <xf numFmtId="172" fontId="20" fillId="0" borderId="0" xfId="534" applyNumberFormat="1" applyFont="1" applyBorder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172" fontId="11" fillId="0" borderId="0" xfId="534" applyNumberFormat="1" applyFont="1" applyBorder="1"/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172" fontId="20" fillId="0" borderId="0" xfId="534" applyNumberFormat="1" applyFont="1" applyAlignment="1">
      <alignment horizontal="center"/>
    </xf>
    <xf numFmtId="41" fontId="11" fillId="5" borderId="3" xfId="1220" applyNumberFormat="1" applyFont="1" applyFill="1" applyBorder="1" applyAlignment="1">
      <alignment horizontal="center" vertical="center"/>
    </xf>
    <xf numFmtId="41" fontId="11" fillId="0" borderId="5" xfId="1220" applyNumberFormat="1" applyFont="1" applyFill="1" applyBorder="1" applyAlignment="1">
      <alignment vertical="center"/>
    </xf>
    <xf numFmtId="9" fontId="16" fillId="5" borderId="3" xfId="5" applyNumberFormat="1" applyFont="1" applyFill="1" applyBorder="1" applyAlignment="1">
      <alignment horizontal="center" vertical="center"/>
    </xf>
    <xf numFmtId="9" fontId="16" fillId="5" borderId="3" xfId="1654" applyNumberFormat="1" applyFont="1" applyFill="1" applyBorder="1" applyAlignment="1">
      <alignment horizontal="center" vertical="center"/>
    </xf>
    <xf numFmtId="41" fontId="20" fillId="5" borderId="0" xfId="1220" applyNumberFormat="1" applyFont="1" applyFill="1" applyBorder="1" applyAlignment="1">
      <alignment horizontal="right" vertical="center"/>
    </xf>
    <xf numFmtId="173" fontId="12" fillId="7" borderId="0" xfId="5" applyNumberFormat="1" applyFont="1" applyFill="1" applyBorder="1" applyAlignment="1">
      <alignment horizontal="right"/>
    </xf>
    <xf numFmtId="173" fontId="7" fillId="0" borderId="9" xfId="5" applyNumberFormat="1" applyFont="1" applyBorder="1"/>
    <xf numFmtId="9" fontId="7" fillId="0" borderId="9" xfId="1654" applyFont="1" applyBorder="1"/>
    <xf numFmtId="9" fontId="0" fillId="0" borderId="14" xfId="0" applyNumberFormat="1" applyBorder="1" applyAlignment="1">
      <alignment vertical="center"/>
    </xf>
    <xf numFmtId="9" fontId="0" fillId="0" borderId="15" xfId="0" applyNumberFormat="1" applyBorder="1" applyAlignment="1">
      <alignment vertical="center"/>
    </xf>
    <xf numFmtId="172" fontId="29" fillId="6" borderId="16" xfId="1220" applyNumberFormat="1" applyFont="1" applyFill="1" applyBorder="1" applyAlignment="1">
      <alignment horizontal="center" vertical="center" wrapText="1"/>
    </xf>
    <xf numFmtId="172" fontId="29" fillId="6" borderId="17" xfId="1220" applyNumberFormat="1" applyFont="1" applyFill="1" applyBorder="1" applyAlignment="1">
      <alignment horizontal="center" vertical="center" wrapText="1"/>
    </xf>
    <xf numFmtId="9" fontId="0" fillId="0" borderId="18" xfId="0" applyNumberFormat="1" applyBorder="1" applyAlignment="1">
      <alignment vertical="center"/>
    </xf>
    <xf numFmtId="9" fontId="0" fillId="0" borderId="19" xfId="0" applyNumberFormat="1" applyBorder="1" applyAlignment="1">
      <alignment vertical="center"/>
    </xf>
    <xf numFmtId="0" fontId="12" fillId="7" borderId="0" xfId="0" applyFont="1" applyFill="1"/>
    <xf numFmtId="172" fontId="12" fillId="7" borderId="0" xfId="522" applyNumberFormat="1" applyFont="1" applyFill="1" applyBorder="1" applyAlignment="1">
      <alignment horizontal="center" vertical="center"/>
    </xf>
    <xf numFmtId="172" fontId="0" fillId="0" borderId="0" xfId="0" applyNumberFormat="1"/>
    <xf numFmtId="0" fontId="13" fillId="5" borderId="0" xfId="0" applyFont="1" applyFill="1" applyAlignment="1">
      <alignment horizontal="left" indent="3"/>
    </xf>
    <xf numFmtId="172" fontId="33" fillId="6" borderId="0" xfId="522" applyNumberFormat="1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/>
    </xf>
    <xf numFmtId="172" fontId="32" fillId="6" borderId="2" xfId="522" applyNumberFormat="1" applyFont="1" applyFill="1" applyBorder="1" applyAlignment="1">
      <alignment horizontal="center" vertical="center"/>
    </xf>
    <xf numFmtId="0" fontId="35" fillId="8" borderId="0" xfId="1292" applyFont="1" applyFill="1" applyBorder="1" applyAlignment="1">
      <alignment vertical="center"/>
    </xf>
    <xf numFmtId="173" fontId="9" fillId="5" borderId="0" xfId="5" applyNumberFormat="1" applyFont="1" applyFill="1" applyBorder="1" applyAlignment="1">
      <alignment vertical="center"/>
    </xf>
    <xf numFmtId="9" fontId="9" fillId="2" borderId="0" xfId="1688" applyNumberFormat="1" applyFont="1" applyFill="1" applyBorder="1" applyAlignment="1">
      <alignment horizontal="center" vertical="center"/>
    </xf>
    <xf numFmtId="172" fontId="29" fillId="6" borderId="11" xfId="1220" applyNumberFormat="1" applyFont="1" applyFill="1" applyBorder="1" applyAlignment="1">
      <alignment horizontal="center" vertical="center" wrapText="1"/>
    </xf>
    <xf numFmtId="173" fontId="16" fillId="5" borderId="3" xfId="5" applyNumberFormat="1" applyFont="1" applyFill="1" applyBorder="1" applyAlignment="1">
      <alignment horizontal="center" vertical="center"/>
    </xf>
    <xf numFmtId="9" fontId="17" fillId="2" borderId="5" xfId="1654" quotePrefix="1" applyFont="1" applyFill="1" applyBorder="1" applyAlignment="1">
      <alignment horizontal="center" vertical="top" wrapText="1"/>
    </xf>
    <xf numFmtId="173" fontId="9" fillId="5" borderId="0" xfId="5" applyNumberFormat="1" applyFont="1" applyFill="1" applyBorder="1" applyAlignment="1">
      <alignment vertical="center"/>
    </xf>
    <xf numFmtId="9" fontId="20" fillId="5" borderId="0" xfId="1220" applyNumberFormat="1" applyFont="1" applyFill="1" applyBorder="1" applyAlignment="1">
      <alignment horizontal="center" vertical="center"/>
    </xf>
    <xf numFmtId="41" fontId="20" fillId="5" borderId="0" xfId="1220" applyNumberFormat="1" applyFont="1" applyFill="1" applyBorder="1" applyAlignment="1">
      <alignment vertical="center"/>
    </xf>
    <xf numFmtId="173" fontId="9" fillId="5" borderId="0" xfId="5" applyNumberFormat="1" applyFont="1" applyFill="1" applyBorder="1" applyAlignment="1">
      <alignment horizontal="center" vertical="center"/>
    </xf>
    <xf numFmtId="172" fontId="13" fillId="5" borderId="0" xfId="522" applyNumberFormat="1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wrapText="1"/>
    </xf>
    <xf numFmtId="3" fontId="36" fillId="9" borderId="3" xfId="0" applyNumberFormat="1" applyFont="1" applyFill="1" applyBorder="1" applyAlignment="1">
      <alignment horizontal="right" vertical="top" wrapText="1"/>
    </xf>
    <xf numFmtId="178" fontId="36" fillId="9" borderId="3" xfId="5" applyNumberFormat="1" applyFont="1" applyFill="1" applyBorder="1" applyAlignment="1">
      <alignment horizontal="right" vertical="top" wrapText="1"/>
    </xf>
    <xf numFmtId="0" fontId="31" fillId="0" borderId="3" xfId="0" applyFont="1" applyFill="1" applyBorder="1" applyAlignment="1">
      <alignment wrapText="1"/>
    </xf>
    <xf numFmtId="173" fontId="31" fillId="0" borderId="3" xfId="5" applyNumberFormat="1" applyFont="1" applyFill="1" applyBorder="1" applyAlignment="1">
      <alignment horizontal="right" vertical="top" wrapText="1"/>
    </xf>
    <xf numFmtId="178" fontId="31" fillId="0" borderId="3" xfId="5" applyNumberFormat="1" applyFont="1" applyFill="1" applyBorder="1" applyAlignment="1">
      <alignment horizontal="right" vertical="top" wrapText="1"/>
    </xf>
    <xf numFmtId="9" fontId="12" fillId="7" borderId="0" xfId="1419" applyNumberFormat="1" applyFont="1" applyFill="1" applyBorder="1" applyAlignment="1">
      <alignment horizontal="center" vertical="center"/>
    </xf>
    <xf numFmtId="0" fontId="37" fillId="7" borderId="9" xfId="0" applyFont="1" applyFill="1" applyBorder="1" applyAlignment="1">
      <alignment horizontal="center" vertical="center"/>
    </xf>
    <xf numFmtId="0" fontId="37" fillId="7" borderId="2" xfId="0" applyFont="1" applyFill="1" applyBorder="1" applyAlignment="1">
      <alignment horizontal="left" vertical="center"/>
    </xf>
    <xf numFmtId="172" fontId="37" fillId="7" borderId="2" xfId="522" applyNumberFormat="1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left" vertical="center"/>
    </xf>
    <xf numFmtId="172" fontId="13" fillId="5" borderId="17" xfId="522" applyNumberFormat="1" applyFont="1" applyFill="1" applyBorder="1" applyAlignment="1">
      <alignment horizontal="center" vertical="center"/>
    </xf>
    <xf numFmtId="172" fontId="13" fillId="5" borderId="18" xfId="522" applyNumberFormat="1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left" vertical="center"/>
    </xf>
    <xf numFmtId="172" fontId="2" fillId="0" borderId="0" xfId="0" applyNumberFormat="1" applyFont="1"/>
    <xf numFmtId="172" fontId="13" fillId="0" borderId="18" xfId="522" applyNumberFormat="1" applyFont="1" applyFill="1" applyBorder="1" applyAlignment="1">
      <alignment horizontal="center" vertical="center"/>
    </xf>
    <xf numFmtId="172" fontId="33" fillId="6" borderId="2" xfId="522" applyNumberFormat="1" applyFont="1" applyFill="1" applyBorder="1" applyAlignment="1">
      <alignment horizontal="center" vertical="center"/>
    </xf>
    <xf numFmtId="0" fontId="2" fillId="0" borderId="0" xfId="1280" applyFont="1" applyFill="1" applyAlignment="1">
      <alignment vertical="center"/>
    </xf>
    <xf numFmtId="0" fontId="33" fillId="6" borderId="19" xfId="0" applyFont="1" applyFill="1" applyBorder="1" applyAlignment="1">
      <alignment horizontal="center" vertical="center" wrapText="1"/>
    </xf>
    <xf numFmtId="172" fontId="33" fillId="6" borderId="19" xfId="522" applyNumberFormat="1" applyFont="1" applyFill="1" applyBorder="1" applyAlignment="1">
      <alignment horizontal="center" vertical="center" wrapText="1"/>
    </xf>
    <xf numFmtId="170" fontId="33" fillId="6" borderId="19" xfId="522" applyNumberFormat="1" applyFont="1" applyFill="1" applyBorder="1" applyAlignment="1">
      <alignment horizontal="center" vertical="center" wrapText="1"/>
    </xf>
    <xf numFmtId="9" fontId="13" fillId="5" borderId="18" xfId="1732" applyNumberFormat="1" applyFont="1" applyFill="1" applyBorder="1" applyAlignment="1">
      <alignment horizontal="center" vertical="center"/>
    </xf>
    <xf numFmtId="9" fontId="13" fillId="5" borderId="19" xfId="1732" applyNumberFormat="1" applyFont="1" applyFill="1" applyBorder="1" applyAlignment="1">
      <alignment horizontal="center" vertical="center"/>
    </xf>
    <xf numFmtId="9" fontId="13" fillId="5" borderId="17" xfId="1732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left" vertical="center"/>
    </xf>
    <xf numFmtId="9" fontId="33" fillId="6" borderId="5" xfId="1732" applyNumberFormat="1" applyFont="1" applyFill="1" applyBorder="1" applyAlignment="1">
      <alignment horizontal="center" vertical="center"/>
    </xf>
    <xf numFmtId="0" fontId="33" fillId="6" borderId="0" xfId="0" applyFont="1" applyFill="1" applyBorder="1" applyAlignment="1">
      <alignment horizontal="center" vertical="center"/>
    </xf>
    <xf numFmtId="9" fontId="12" fillId="7" borderId="0" xfId="1732" applyNumberFormat="1" applyFont="1" applyFill="1" applyBorder="1" applyAlignment="1">
      <alignment horizontal="center" vertical="center"/>
    </xf>
    <xf numFmtId="9" fontId="13" fillId="5" borderId="0" xfId="1732" applyNumberFormat="1" applyFont="1" applyFill="1" applyBorder="1" applyAlignment="1">
      <alignment horizontal="center" vertical="center"/>
    </xf>
    <xf numFmtId="0" fontId="4" fillId="0" borderId="0" xfId="0" applyFont="1" applyFill="1"/>
    <xf numFmtId="9" fontId="32" fillId="6" borderId="5" xfId="1732" applyNumberFormat="1" applyFont="1" applyFill="1" applyBorder="1" applyAlignment="1">
      <alignment horizontal="center" vertical="center"/>
    </xf>
    <xf numFmtId="0" fontId="31" fillId="10" borderId="3" xfId="0" applyFont="1" applyFill="1" applyBorder="1" applyAlignment="1">
      <alignment wrapText="1"/>
    </xf>
    <xf numFmtId="0" fontId="13" fillId="10" borderId="0" xfId="0" applyFont="1" applyFill="1" applyAlignment="1">
      <alignment vertical="center"/>
    </xf>
    <xf numFmtId="172" fontId="32" fillId="6" borderId="8" xfId="1220" applyNumberFormat="1" applyFont="1" applyFill="1" applyBorder="1" applyAlignment="1">
      <alignment horizontal="center" vertical="center" wrapText="1"/>
    </xf>
    <xf numFmtId="0" fontId="2" fillId="0" borderId="0" xfId="1292"/>
    <xf numFmtId="0" fontId="38" fillId="0" borderId="1" xfId="0" applyFont="1" applyBorder="1"/>
    <xf numFmtId="0" fontId="2" fillId="0" borderId="1" xfId="1292" applyBorder="1"/>
    <xf numFmtId="0" fontId="2" fillId="0" borderId="0" xfId="0" applyFont="1"/>
    <xf numFmtId="0" fontId="2" fillId="0" borderId="0" xfId="0" applyFont="1" applyAlignment="1">
      <alignment vertical="center"/>
    </xf>
    <xf numFmtId="9" fontId="13" fillId="5" borderId="17" xfId="1654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left" vertical="center"/>
    </xf>
    <xf numFmtId="172" fontId="13" fillId="5" borderId="20" xfId="522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9" fontId="9" fillId="5" borderId="0" xfId="1654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indent="2"/>
    </xf>
    <xf numFmtId="9" fontId="9" fillId="5" borderId="0" xfId="1654" applyNumberFormat="1" applyFont="1" applyFill="1" applyBorder="1" applyAlignment="1">
      <alignment horizontal="center" vertical="center"/>
    </xf>
    <xf numFmtId="0" fontId="8" fillId="5" borderId="3" xfId="1419" quotePrefix="1" applyFont="1" applyFill="1" applyBorder="1" applyAlignment="1">
      <alignment horizontal="center" vertical="center" wrapText="1"/>
    </xf>
    <xf numFmtId="173" fontId="14" fillId="5" borderId="9" xfId="5" quotePrefix="1" applyNumberFormat="1" applyFont="1" applyFill="1" applyBorder="1" applyAlignment="1">
      <alignment vertical="center" wrapText="1"/>
    </xf>
    <xf numFmtId="9" fontId="8" fillId="5" borderId="5" xfId="1654" quotePrefix="1" applyFont="1" applyFill="1" applyBorder="1" applyAlignment="1">
      <alignment horizontal="center" vertical="center" wrapText="1"/>
    </xf>
    <xf numFmtId="0" fontId="35" fillId="8" borderId="0" xfId="0" applyFont="1" applyFill="1" applyAlignment="1"/>
    <xf numFmtId="173" fontId="8" fillId="2" borderId="9" xfId="5" quotePrefix="1" applyNumberFormat="1" applyFont="1" applyFill="1" applyBorder="1" applyAlignment="1">
      <alignment vertical="center" wrapText="1"/>
    </xf>
    <xf numFmtId="9" fontId="37" fillId="7" borderId="5" xfId="1732" applyNumberFormat="1" applyFont="1" applyFill="1" applyBorder="1" applyAlignment="1">
      <alignment horizontal="center" vertical="center"/>
    </xf>
    <xf numFmtId="172" fontId="33" fillId="6" borderId="19" xfId="522" applyNumberFormat="1" applyFont="1" applyFill="1" applyBorder="1" applyAlignment="1">
      <alignment horizontal="center" vertical="center"/>
    </xf>
    <xf numFmtId="9" fontId="2" fillId="0" borderId="0" xfId="0" applyNumberFormat="1" applyFont="1"/>
    <xf numFmtId="172" fontId="13" fillId="5" borderId="14" xfId="522" applyNumberFormat="1" applyFont="1" applyFill="1" applyBorder="1" applyAlignment="1">
      <alignment horizontal="center" vertical="center"/>
    </xf>
    <xf numFmtId="172" fontId="13" fillId="5" borderId="19" xfId="522" applyNumberFormat="1" applyFont="1" applyFill="1" applyBorder="1" applyAlignment="1">
      <alignment horizontal="center" vertical="center"/>
    </xf>
    <xf numFmtId="172" fontId="11" fillId="0" borderId="9" xfId="1220" applyNumberFormat="1" applyFont="1" applyFill="1" applyBorder="1" applyAlignment="1">
      <alignment horizontal="left" vertical="center"/>
    </xf>
    <xf numFmtId="172" fontId="32" fillId="6" borderId="8" xfId="1220" applyNumberFormat="1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wrapText="1"/>
    </xf>
    <xf numFmtId="0" fontId="31" fillId="0" borderId="5" xfId="0" applyFont="1" applyFill="1" applyBorder="1" applyAlignment="1">
      <alignment horizontal="center" wrapText="1"/>
    </xf>
    <xf numFmtId="172" fontId="32" fillId="6" borderId="22" xfId="122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2" fillId="7" borderId="0" xfId="1419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37" fillId="7" borderId="3" xfId="0" applyFont="1" applyFill="1" applyBorder="1" applyAlignment="1">
      <alignment horizontal="center" vertical="center"/>
    </xf>
    <xf numFmtId="0" fontId="37" fillId="7" borderId="3" xfId="0" applyFont="1" applyFill="1" applyBorder="1" applyAlignment="1">
      <alignment horizontal="left" vertical="center"/>
    </xf>
    <xf numFmtId="9" fontId="12" fillId="9" borderId="3" xfId="1654" applyFont="1" applyFill="1" applyBorder="1" applyAlignment="1">
      <alignment horizontal="center" vertical="top"/>
    </xf>
    <xf numFmtId="41" fontId="13" fillId="0" borderId="0" xfId="0" applyNumberFormat="1" applyFont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/>
    </xf>
    <xf numFmtId="173" fontId="13" fillId="0" borderId="0" xfId="0" applyNumberFormat="1" applyFont="1" applyAlignment="1">
      <alignment vertical="center"/>
    </xf>
    <xf numFmtId="9" fontId="2" fillId="0" borderId="0" xfId="1654"/>
    <xf numFmtId="9" fontId="2" fillId="0" borderId="0" xfId="1654" applyFont="1" applyFill="1" applyAlignment="1">
      <alignment vertical="center"/>
    </xf>
    <xf numFmtId="9" fontId="2" fillId="0" borderId="0" xfId="1654" applyFont="1" applyAlignment="1">
      <alignment vertical="center"/>
    </xf>
    <xf numFmtId="9" fontId="2" fillId="0" borderId="0" xfId="1654" applyFont="1"/>
    <xf numFmtId="9" fontId="2" fillId="5" borderId="0" xfId="1654" applyFont="1" applyFill="1" applyAlignment="1">
      <alignment vertical="center"/>
    </xf>
    <xf numFmtId="0" fontId="31" fillId="8" borderId="0" xfId="0" applyFont="1" applyFill="1" applyBorder="1" applyAlignment="1">
      <alignment horizontal="left" vertical="top" wrapText="1"/>
    </xf>
    <xf numFmtId="0" fontId="39" fillId="8" borderId="0" xfId="0" applyFont="1" applyFill="1" applyBorder="1" applyAlignment="1">
      <alignment horizontal="left" vertical="top" wrapText="1"/>
    </xf>
    <xf numFmtId="173" fontId="13" fillId="10" borderId="0" xfId="0" applyNumberFormat="1" applyFont="1" applyFill="1" applyAlignment="1">
      <alignment vertical="center"/>
    </xf>
    <xf numFmtId="0" fontId="20" fillId="0" borderId="4" xfId="534" applyNumberFormat="1" applyFont="1" applyBorder="1" applyAlignment="1">
      <alignment vertical="center" wrapText="1"/>
    </xf>
    <xf numFmtId="172" fontId="20" fillId="0" borderId="4" xfId="534" applyNumberFormat="1" applyFont="1" applyBorder="1" applyAlignment="1">
      <alignment vertical="center" wrapText="1"/>
    </xf>
    <xf numFmtId="173" fontId="2" fillId="0" borderId="0" xfId="5" applyNumberFormat="1" applyFont="1"/>
    <xf numFmtId="9" fontId="2" fillId="0" borderId="0" xfId="5" applyNumberFormat="1" applyFont="1"/>
    <xf numFmtId="0" fontId="13" fillId="5" borderId="18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42" fillId="8" borderId="0" xfId="0" applyFont="1" applyFill="1" applyBorder="1" applyAlignment="1">
      <alignment horizontal="left" vertical="top" wrapText="1"/>
    </xf>
    <xf numFmtId="10" fontId="0" fillId="0" borderId="0" xfId="1654" applyNumberFormat="1" applyFont="1"/>
    <xf numFmtId="10" fontId="0" fillId="0" borderId="0" xfId="0" applyNumberFormat="1"/>
    <xf numFmtId="0" fontId="15" fillId="0" borderId="0" xfId="0" applyFont="1"/>
    <xf numFmtId="173" fontId="43" fillId="0" borderId="3" xfId="5" applyNumberFormat="1" applyFont="1" applyBorder="1" applyAlignment="1">
      <alignment horizontal="center" vertical="center"/>
    </xf>
    <xf numFmtId="0" fontId="21" fillId="0" borderId="0" xfId="0" applyFont="1"/>
    <xf numFmtId="173" fontId="43" fillId="0" borderId="2" xfId="5" applyNumberFormat="1" applyFont="1" applyBorder="1" applyAlignment="1">
      <alignment horizontal="center" vertical="center"/>
    </xf>
    <xf numFmtId="0" fontId="43" fillId="0" borderId="4" xfId="0" applyFont="1" applyBorder="1"/>
    <xf numFmtId="173" fontId="15" fillId="0" borderId="3" xfId="5" applyNumberFormat="1" applyFont="1" applyBorder="1" applyAlignment="1">
      <alignment vertical="center"/>
    </xf>
    <xf numFmtId="0" fontId="43" fillId="0" borderId="0" xfId="0" applyFont="1" applyBorder="1"/>
    <xf numFmtId="9" fontId="2" fillId="0" borderId="1" xfId="1654" applyBorder="1"/>
    <xf numFmtId="173" fontId="36" fillId="5" borderId="3" xfId="5" applyNumberFormat="1" applyFont="1" applyFill="1" applyBorder="1" applyAlignment="1">
      <alignment horizontal="right" vertical="top" wrapText="1"/>
    </xf>
    <xf numFmtId="9" fontId="12" fillId="5" borderId="3" xfId="1654" applyFont="1" applyFill="1" applyBorder="1" applyAlignment="1">
      <alignment horizontal="center" vertical="top"/>
    </xf>
    <xf numFmtId="173" fontId="31" fillId="5" borderId="3" xfId="5" applyNumberFormat="1" applyFont="1" applyFill="1" applyBorder="1" applyAlignment="1">
      <alignment horizontal="right" vertical="top" wrapText="1"/>
    </xf>
    <xf numFmtId="0" fontId="42" fillId="8" borderId="0" xfId="0" applyFont="1" applyFill="1" applyBorder="1" applyAlignment="1">
      <alignment horizontal="left" vertical="top"/>
    </xf>
    <xf numFmtId="0" fontId="13" fillId="5" borderId="0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49" fontId="20" fillId="0" borderId="24" xfId="534" applyNumberFormat="1" applyFont="1" applyFill="1" applyBorder="1" applyAlignment="1">
      <alignment horizontal="left" vertical="center" wrapText="1"/>
    </xf>
    <xf numFmtId="49" fontId="20" fillId="0" borderId="1" xfId="534" applyNumberFormat="1" applyFont="1" applyFill="1" applyBorder="1" applyAlignment="1">
      <alignment horizontal="left" vertical="center" wrapText="1"/>
    </xf>
    <xf numFmtId="49" fontId="20" fillId="0" borderId="15" xfId="534" applyNumberFormat="1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3" fillId="5" borderId="2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39" fillId="8" borderId="0" xfId="0" applyFont="1" applyFill="1" applyBorder="1" applyAlignment="1">
      <alignment horizontal="left" vertical="top" wrapText="1"/>
    </xf>
    <xf numFmtId="0" fontId="42" fillId="8" borderId="0" xfId="0" applyFont="1" applyFill="1" applyBorder="1" applyAlignment="1">
      <alignment horizontal="left" vertical="center" wrapText="1"/>
    </xf>
    <xf numFmtId="0" fontId="39" fillId="8" borderId="4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40" fillId="0" borderId="8" xfId="0" applyFont="1" applyBorder="1" applyAlignment="1">
      <alignment horizontal="left"/>
    </xf>
    <xf numFmtId="0" fontId="40" fillId="0" borderId="8" xfId="0" applyFont="1" applyBorder="1" applyAlignment="1">
      <alignment horizontal="left" wrapText="1"/>
    </xf>
    <xf numFmtId="0" fontId="41" fillId="0" borderId="10" xfId="0" applyFont="1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173" fontId="43" fillId="0" borderId="17" xfId="0" applyNumberFormat="1" applyFont="1" applyBorder="1" applyAlignment="1">
      <alignment horizontal="center" vertical="center"/>
    </xf>
    <xf numFmtId="173" fontId="43" fillId="0" borderId="19" xfId="0" applyNumberFormat="1" applyFont="1" applyBorder="1" applyAlignment="1">
      <alignment horizontal="center" vertical="center"/>
    </xf>
    <xf numFmtId="173" fontId="43" fillId="0" borderId="17" xfId="5" applyNumberFormat="1" applyFont="1" applyFill="1" applyBorder="1" applyAlignment="1">
      <alignment horizontal="center" vertical="center"/>
    </xf>
    <xf numFmtId="173" fontId="43" fillId="0" borderId="19" xfId="5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173" fontId="43" fillId="0" borderId="17" xfId="5" applyNumberFormat="1" applyFont="1" applyBorder="1" applyAlignment="1">
      <alignment horizontal="center" vertical="center"/>
    </xf>
    <xf numFmtId="173" fontId="43" fillId="0" borderId="19" xfId="5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3" fontId="43" fillId="0" borderId="17" xfId="5" applyNumberFormat="1" applyFont="1" applyBorder="1" applyAlignment="1">
      <alignment horizontal="center" vertical="center" wrapText="1"/>
    </xf>
    <xf numFmtId="173" fontId="43" fillId="0" borderId="19" xfId="5" applyNumberFormat="1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</cellXfs>
  <cellStyles count="1806">
    <cellStyle name="40% - Énfasis5 2" xfId="1"/>
    <cellStyle name="Énfasis2 2" xfId="2"/>
    <cellStyle name="Euro" xfId="3"/>
    <cellStyle name="Euro 2" xfId="4"/>
    <cellStyle name="Millares" xfId="5" builtinId="3"/>
    <cellStyle name="Millares [0] 2" xfId="6"/>
    <cellStyle name="Millares [0] 2 10" xfId="7"/>
    <cellStyle name="Millares [0] 2 11" xfId="8"/>
    <cellStyle name="Millares [0] 2 12" xfId="9"/>
    <cellStyle name="Millares [0] 2 13" xfId="10"/>
    <cellStyle name="Millares [0] 2 14" xfId="11"/>
    <cellStyle name="Millares [0] 2 15" xfId="12"/>
    <cellStyle name="Millares [0] 2 16" xfId="13"/>
    <cellStyle name="Millares [0] 2 17" xfId="14"/>
    <cellStyle name="Millares [0] 2 18" xfId="15"/>
    <cellStyle name="Millares [0] 2 19" xfId="16"/>
    <cellStyle name="Millares [0] 2 2" xfId="17"/>
    <cellStyle name="Millares [0] 2 20" xfId="18"/>
    <cellStyle name="Millares [0] 2 21" xfId="19"/>
    <cellStyle name="Millares [0] 2 22" xfId="20"/>
    <cellStyle name="Millares [0] 2 23" xfId="21"/>
    <cellStyle name="Millares [0] 2 24" xfId="22"/>
    <cellStyle name="Millares [0] 2 25" xfId="23"/>
    <cellStyle name="Millares [0] 2 26" xfId="24"/>
    <cellStyle name="Millares [0] 2 27" xfId="25"/>
    <cellStyle name="Millares [0] 2 28" xfId="26"/>
    <cellStyle name="Millares [0] 2 29" xfId="27"/>
    <cellStyle name="Millares [0] 2 3" xfId="28"/>
    <cellStyle name="Millares [0] 2 30" xfId="29"/>
    <cellStyle name="Millares [0] 2 31" xfId="30"/>
    <cellStyle name="Millares [0] 2 4" xfId="31"/>
    <cellStyle name="Millares [0] 2 5" xfId="32"/>
    <cellStyle name="Millares [0] 2 6" xfId="33"/>
    <cellStyle name="Millares [0] 2 7" xfId="34"/>
    <cellStyle name="Millares [0] 2 8" xfId="35"/>
    <cellStyle name="Millares [0] 2 9" xfId="36"/>
    <cellStyle name="Millares [0] 3" xfId="37"/>
    <cellStyle name="Millares [0] 3 2" xfId="38"/>
    <cellStyle name="Millares [0] 4" xfId="39"/>
    <cellStyle name="Millares [0] 4 2" xfId="40"/>
    <cellStyle name="Millares [0] 5" xfId="41"/>
    <cellStyle name="Millares [0] 5 2" xfId="42"/>
    <cellStyle name="Millares [0] 6" xfId="43"/>
    <cellStyle name="Millares [0] 6 2" xfId="44"/>
    <cellStyle name="Millares [0] 7" xfId="45"/>
    <cellStyle name="Millares 10" xfId="46"/>
    <cellStyle name="Millares 10 2" xfId="47"/>
    <cellStyle name="Millares 10 2 2" xfId="48"/>
    <cellStyle name="Millares 10 2 2 2" xfId="49"/>
    <cellStyle name="Millares 10 2 2 3" xfId="50"/>
    <cellStyle name="Millares 10 2 3" xfId="51"/>
    <cellStyle name="Millares 10 2 3 2" xfId="52"/>
    <cellStyle name="Millares 10 2 4" xfId="53"/>
    <cellStyle name="Millares 10 2 4 2" xfId="54"/>
    <cellStyle name="Millares 10 2 5" xfId="55"/>
    <cellStyle name="Millares 10 2 6" xfId="56"/>
    <cellStyle name="Millares 10 2 7" xfId="57"/>
    <cellStyle name="Millares 10 3" xfId="58"/>
    <cellStyle name="Millares 10 3 2" xfId="59"/>
    <cellStyle name="Millares 10 3 2 2" xfId="60"/>
    <cellStyle name="Millares 10 3 2 3" xfId="61"/>
    <cellStyle name="Millares 10 3 3" xfId="62"/>
    <cellStyle name="Millares 10 3 3 2" xfId="63"/>
    <cellStyle name="Millares 10 3 3 3" xfId="64"/>
    <cellStyle name="Millares 10 3 4" xfId="65"/>
    <cellStyle name="Millares 10 3 4 2" xfId="66"/>
    <cellStyle name="Millares 10 3 4 3" xfId="67"/>
    <cellStyle name="Millares 10 3 5" xfId="68"/>
    <cellStyle name="Millares 10 3 6" xfId="69"/>
    <cellStyle name="Millares 10 4" xfId="70"/>
    <cellStyle name="Millares 100" xfId="71"/>
    <cellStyle name="Millares 100 2" xfId="72"/>
    <cellStyle name="Millares 101" xfId="73"/>
    <cellStyle name="Millares 101 2" xfId="74"/>
    <cellStyle name="Millares 102" xfId="75"/>
    <cellStyle name="Millares 103" xfId="76"/>
    <cellStyle name="Millares 11" xfId="77"/>
    <cellStyle name="Millares 11 2" xfId="78"/>
    <cellStyle name="Millares 11 2 2" xfId="79"/>
    <cellStyle name="Millares 11 2 2 2" xfId="80"/>
    <cellStyle name="Millares 11 2 2 2 2" xfId="81"/>
    <cellStyle name="Millares 11 2 2 2 2 2" xfId="82"/>
    <cellStyle name="Millares 11 2 2 2 2 3" xfId="83"/>
    <cellStyle name="Millares 11 2 2 2 2 4" xfId="84"/>
    <cellStyle name="Millares 11 2 2 2 2 5" xfId="85"/>
    <cellStyle name="Millares 11 2 2 2 2 6" xfId="86"/>
    <cellStyle name="Millares 11 2 2 2 2 7" xfId="87"/>
    <cellStyle name="Millares 11 2 2 2 2 8" xfId="88"/>
    <cellStyle name="Millares 11 2 2 2 3" xfId="89"/>
    <cellStyle name="Millares 11 2 2 2 4" xfId="90"/>
    <cellStyle name="Millares 11 2 2 2 5" xfId="91"/>
    <cellStyle name="Millares 11 2 2 2 6" xfId="92"/>
    <cellStyle name="Millares 11 2 2 2 7" xfId="93"/>
    <cellStyle name="Millares 11 2 2 2 8" xfId="94"/>
    <cellStyle name="Millares 11 2 2 2 9" xfId="95"/>
    <cellStyle name="Millares 11 2 3" xfId="96"/>
    <cellStyle name="Millares 11 2 4" xfId="97"/>
    <cellStyle name="Millares 11 3" xfId="98"/>
    <cellStyle name="Millares 11 3 2" xfId="99"/>
    <cellStyle name="Millares 11 3 3" xfId="100"/>
    <cellStyle name="Millares 11 4" xfId="101"/>
    <cellStyle name="Millares 11 4 10" xfId="102"/>
    <cellStyle name="Millares 11 4 2" xfId="103"/>
    <cellStyle name="Millares 11 4 2 2" xfId="104"/>
    <cellStyle name="Millares 11 4 2 2 2" xfId="105"/>
    <cellStyle name="Millares 11 4 2 2 3" xfId="106"/>
    <cellStyle name="Millares 11 4 2 2 4" xfId="107"/>
    <cellStyle name="Millares 11 4 2 2 5" xfId="108"/>
    <cellStyle name="Millares 11 4 2 2 6" xfId="109"/>
    <cellStyle name="Millares 11 4 2 2 7" xfId="110"/>
    <cellStyle name="Millares 11 4 2 2 8" xfId="111"/>
    <cellStyle name="Millares 11 4 2 3" xfId="112"/>
    <cellStyle name="Millares 11 4 2 4" xfId="113"/>
    <cellStyle name="Millares 11 4 2 5" xfId="114"/>
    <cellStyle name="Millares 11 4 2 6" xfId="115"/>
    <cellStyle name="Millares 11 4 2 7" xfId="116"/>
    <cellStyle name="Millares 11 4 2 8" xfId="117"/>
    <cellStyle name="Millares 11 4 2 9" xfId="118"/>
    <cellStyle name="Millares 11 4 3" xfId="119"/>
    <cellStyle name="Millares 11 4 3 2" xfId="120"/>
    <cellStyle name="Millares 11 4 3 3" xfId="121"/>
    <cellStyle name="Millares 11 4 3 4" xfId="122"/>
    <cellStyle name="Millares 11 4 3 5" xfId="123"/>
    <cellStyle name="Millares 11 4 3 6" xfId="124"/>
    <cellStyle name="Millares 11 4 3 7" xfId="125"/>
    <cellStyle name="Millares 11 4 3 8" xfId="126"/>
    <cellStyle name="Millares 11 4 4" xfId="127"/>
    <cellStyle name="Millares 11 4 5" xfId="128"/>
    <cellStyle name="Millares 11 4 6" xfId="129"/>
    <cellStyle name="Millares 11 4 7" xfId="130"/>
    <cellStyle name="Millares 11 4 8" xfId="131"/>
    <cellStyle name="Millares 11 4 9" xfId="132"/>
    <cellStyle name="Millares 11 5" xfId="133"/>
    <cellStyle name="Millares 11 5 2" xfId="134"/>
    <cellStyle name="Millares 11 5 2 2" xfId="135"/>
    <cellStyle name="Millares 11 5 2 3" xfId="136"/>
    <cellStyle name="Millares 11 5 2 4" xfId="137"/>
    <cellStyle name="Millares 11 5 2 5" xfId="138"/>
    <cellStyle name="Millares 11 5 2 6" xfId="139"/>
    <cellStyle name="Millares 11 5 2 7" xfId="140"/>
    <cellStyle name="Millares 11 5 2 8" xfId="141"/>
    <cellStyle name="Millares 11 5 3" xfId="142"/>
    <cellStyle name="Millares 11 5 4" xfId="143"/>
    <cellStyle name="Millares 11 5 5" xfId="144"/>
    <cellStyle name="Millares 11 5 6" xfId="145"/>
    <cellStyle name="Millares 11 5 7" xfId="146"/>
    <cellStyle name="Millares 11 5 8" xfId="147"/>
    <cellStyle name="Millares 11 5 9" xfId="148"/>
    <cellStyle name="Millares 11 6" xfId="149"/>
    <cellStyle name="Millares 11 6 2" xfId="150"/>
    <cellStyle name="Millares 11 6 2 2" xfId="151"/>
    <cellStyle name="Millares 11 6 2 3" xfId="152"/>
    <cellStyle name="Millares 11 6 2 4" xfId="153"/>
    <cellStyle name="Millares 11 6 2 5" xfId="154"/>
    <cellStyle name="Millares 11 6 2 6" xfId="155"/>
    <cellStyle name="Millares 11 6 2 7" xfId="156"/>
    <cellStyle name="Millares 11 6 2 8" xfId="157"/>
    <cellStyle name="Millares 11 6 3" xfId="158"/>
    <cellStyle name="Millares 11 6 4" xfId="159"/>
    <cellStyle name="Millares 11 6 5" xfId="160"/>
    <cellStyle name="Millares 11 6 6" xfId="161"/>
    <cellStyle name="Millares 11 6 7" xfId="162"/>
    <cellStyle name="Millares 11 6 8" xfId="163"/>
    <cellStyle name="Millares 11 6 9" xfId="164"/>
    <cellStyle name="Millares 11 7" xfId="165"/>
    <cellStyle name="Millares 11 8" xfId="166"/>
    <cellStyle name="Millares 12" xfId="167"/>
    <cellStyle name="Millares 12 2" xfId="168"/>
    <cellStyle name="Millares 12 2 2" xfId="169"/>
    <cellStyle name="Millares 12 2 2 2" xfId="170"/>
    <cellStyle name="Millares 12 2 2 3" xfId="171"/>
    <cellStyle name="Millares 12 2 2 4" xfId="172"/>
    <cellStyle name="Millares 12 3" xfId="173"/>
    <cellStyle name="Millares 12 4" xfId="174"/>
    <cellStyle name="Millares 13" xfId="175"/>
    <cellStyle name="Millares 13 2" xfId="176"/>
    <cellStyle name="Millares 13 2 2" xfId="177"/>
    <cellStyle name="Millares 13 2 3" xfId="178"/>
    <cellStyle name="Millares 14" xfId="179"/>
    <cellStyle name="Millares 15" xfId="180"/>
    <cellStyle name="Millares 15 2" xfId="181"/>
    <cellStyle name="Millares 16" xfId="182"/>
    <cellStyle name="Millares 16 2" xfId="183"/>
    <cellStyle name="Millares 17" xfId="184"/>
    <cellStyle name="Millares 18" xfId="185"/>
    <cellStyle name="Millares 19" xfId="186"/>
    <cellStyle name="Millares 19 2" xfId="187"/>
    <cellStyle name="Millares 19 3" xfId="188"/>
    <cellStyle name="Millares 19 3 2" xfId="189"/>
    <cellStyle name="Millares 19 3 3" xfId="190"/>
    <cellStyle name="Millares 2" xfId="191"/>
    <cellStyle name="Millares 2 10" xfId="192"/>
    <cellStyle name="Millares 2 10 2" xfId="193"/>
    <cellStyle name="Millares 2 10 3" xfId="194"/>
    <cellStyle name="Millares 2 11" xfId="195"/>
    <cellStyle name="Millares 2 11 2" xfId="196"/>
    <cellStyle name="Millares 2 11 3" xfId="197"/>
    <cellStyle name="Millares 2 12" xfId="198"/>
    <cellStyle name="Millares 2 12 2" xfId="199"/>
    <cellStyle name="Millares 2 12 3" xfId="200"/>
    <cellStyle name="Millares 2 13" xfId="201"/>
    <cellStyle name="Millares 2 13 2" xfId="202"/>
    <cellStyle name="Millares 2 13 3" xfId="203"/>
    <cellStyle name="Millares 2 14" xfId="204"/>
    <cellStyle name="Millares 2 14 2" xfId="205"/>
    <cellStyle name="Millares 2 14 3" xfId="206"/>
    <cellStyle name="Millares 2 15" xfId="207"/>
    <cellStyle name="Millares 2 15 2" xfId="208"/>
    <cellStyle name="Millares 2 15 3" xfId="209"/>
    <cellStyle name="Millares 2 16" xfId="210"/>
    <cellStyle name="Millares 2 16 2" xfId="211"/>
    <cellStyle name="Millares 2 16 3" xfId="212"/>
    <cellStyle name="Millares 2 17" xfId="213"/>
    <cellStyle name="Millares 2 17 2" xfId="214"/>
    <cellStyle name="Millares 2 17 3" xfId="215"/>
    <cellStyle name="Millares 2 18" xfId="216"/>
    <cellStyle name="Millares 2 18 2" xfId="217"/>
    <cellStyle name="Millares 2 18 3" xfId="218"/>
    <cellStyle name="Millares 2 19" xfId="219"/>
    <cellStyle name="Millares 2 19 2" xfId="220"/>
    <cellStyle name="Millares 2 19 3" xfId="221"/>
    <cellStyle name="Millares 2 2" xfId="222"/>
    <cellStyle name="Millares 2 2 10" xfId="223"/>
    <cellStyle name="Millares 2 2 10 2" xfId="224"/>
    <cellStyle name="Millares 2 2 10 3" xfId="225"/>
    <cellStyle name="Millares 2 2 11" xfId="226"/>
    <cellStyle name="Millares 2 2 11 2" xfId="227"/>
    <cellStyle name="Millares 2 2 11 3" xfId="228"/>
    <cellStyle name="Millares 2 2 12" xfId="229"/>
    <cellStyle name="Millares 2 2 12 2" xfId="230"/>
    <cellStyle name="Millares 2 2 12 3" xfId="231"/>
    <cellStyle name="Millares 2 2 13" xfId="232"/>
    <cellStyle name="Millares 2 2 13 2" xfId="233"/>
    <cellStyle name="Millares 2 2 13 3" xfId="234"/>
    <cellStyle name="Millares 2 2 14" xfId="235"/>
    <cellStyle name="Millares 2 2 14 2" xfId="236"/>
    <cellStyle name="Millares 2 2 14 3" xfId="237"/>
    <cellStyle name="Millares 2 2 15" xfId="238"/>
    <cellStyle name="Millares 2 2 15 2" xfId="239"/>
    <cellStyle name="Millares 2 2 15 3" xfId="240"/>
    <cellStyle name="Millares 2 2 16" xfId="241"/>
    <cellStyle name="Millares 2 2 16 2" xfId="242"/>
    <cellStyle name="Millares 2 2 16 3" xfId="243"/>
    <cellStyle name="Millares 2 2 17" xfId="244"/>
    <cellStyle name="Millares 2 2 17 2" xfId="245"/>
    <cellStyle name="Millares 2 2 17 3" xfId="246"/>
    <cellStyle name="Millares 2 2 18" xfId="247"/>
    <cellStyle name="Millares 2 2 18 2" xfId="248"/>
    <cellStyle name="Millares 2 2 18 3" xfId="249"/>
    <cellStyle name="Millares 2 2 19" xfId="250"/>
    <cellStyle name="Millares 2 2 19 2" xfId="251"/>
    <cellStyle name="Millares 2 2 19 3" xfId="252"/>
    <cellStyle name="Millares 2 2 2" xfId="253"/>
    <cellStyle name="Millares 2 2 2 2" xfId="254"/>
    <cellStyle name="Millares 2 2 2 2 2" xfId="255"/>
    <cellStyle name="Millares 2 2 2 2 3" xfId="256"/>
    <cellStyle name="Millares 2 2 2 3" xfId="257"/>
    <cellStyle name="Millares 2 2 2 4" xfId="258"/>
    <cellStyle name="Millares 2 2 20" xfId="259"/>
    <cellStyle name="Millares 2 2 20 2" xfId="260"/>
    <cellStyle name="Millares 2 2 20 3" xfId="261"/>
    <cellStyle name="Millares 2 2 21" xfId="262"/>
    <cellStyle name="Millares 2 2 21 2" xfId="263"/>
    <cellStyle name="Millares 2 2 21 3" xfId="264"/>
    <cellStyle name="Millares 2 2 22" xfId="265"/>
    <cellStyle name="Millares 2 2 22 2" xfId="266"/>
    <cellStyle name="Millares 2 2 22 3" xfId="267"/>
    <cellStyle name="Millares 2 2 23" xfId="268"/>
    <cellStyle name="Millares 2 2 23 2" xfId="269"/>
    <cellStyle name="Millares 2 2 23 3" xfId="270"/>
    <cellStyle name="Millares 2 2 24" xfId="271"/>
    <cellStyle name="Millares 2 2 24 2" xfId="272"/>
    <cellStyle name="Millares 2 2 24 3" xfId="273"/>
    <cellStyle name="Millares 2 2 25" xfId="274"/>
    <cellStyle name="Millares 2 2 25 2" xfId="275"/>
    <cellStyle name="Millares 2 2 25 3" xfId="276"/>
    <cellStyle name="Millares 2 2 26" xfId="277"/>
    <cellStyle name="Millares 2 2 26 2" xfId="278"/>
    <cellStyle name="Millares 2 2 26 3" xfId="279"/>
    <cellStyle name="Millares 2 2 27" xfId="280"/>
    <cellStyle name="Millares 2 2 27 2" xfId="281"/>
    <cellStyle name="Millares 2 2 27 3" xfId="282"/>
    <cellStyle name="Millares 2 2 28" xfId="283"/>
    <cellStyle name="Millares 2 2 28 2" xfId="284"/>
    <cellStyle name="Millares 2 2 28 3" xfId="285"/>
    <cellStyle name="Millares 2 2 29" xfId="286"/>
    <cellStyle name="Millares 2 2 29 2" xfId="287"/>
    <cellStyle name="Millares 2 2 29 3" xfId="288"/>
    <cellStyle name="Millares 2 2 3" xfId="289"/>
    <cellStyle name="Millares 2 2 3 2" xfId="290"/>
    <cellStyle name="Millares 2 2 3 3" xfId="291"/>
    <cellStyle name="Millares 2 2 30" xfId="292"/>
    <cellStyle name="Millares 2 2 30 2" xfId="293"/>
    <cellStyle name="Millares 2 2 30 3" xfId="294"/>
    <cellStyle name="Millares 2 2 31" xfId="295"/>
    <cellStyle name="Millares 2 2 31 2" xfId="296"/>
    <cellStyle name="Millares 2 2 31 3" xfId="297"/>
    <cellStyle name="Millares 2 2 32" xfId="298"/>
    <cellStyle name="Millares 2 2 32 2" xfId="299"/>
    <cellStyle name="Millares 2 2 32 3" xfId="300"/>
    <cellStyle name="Millares 2 2 33" xfId="301"/>
    <cellStyle name="Millares 2 2 33 2" xfId="302"/>
    <cellStyle name="Millares 2 2 33 3" xfId="303"/>
    <cellStyle name="Millares 2 2 34" xfId="304"/>
    <cellStyle name="Millares 2 2 34 2" xfId="305"/>
    <cellStyle name="Millares 2 2 34 3" xfId="306"/>
    <cellStyle name="Millares 2 2 35" xfId="307"/>
    <cellStyle name="Millares 2 2 36" xfId="308"/>
    <cellStyle name="Millares 2 2 4" xfId="309"/>
    <cellStyle name="Millares 2 2 4 2" xfId="310"/>
    <cellStyle name="Millares 2 2 4 3" xfId="311"/>
    <cellStyle name="Millares 2 2 5" xfId="312"/>
    <cellStyle name="Millares 2 2 5 2" xfId="313"/>
    <cellStyle name="Millares 2 2 5 3" xfId="314"/>
    <cellStyle name="Millares 2 2 6" xfId="315"/>
    <cellStyle name="Millares 2 2 6 2" xfId="316"/>
    <cellStyle name="Millares 2 2 6 3" xfId="317"/>
    <cellStyle name="Millares 2 2 7" xfId="318"/>
    <cellStyle name="Millares 2 2 7 2" xfId="319"/>
    <cellStyle name="Millares 2 2 7 3" xfId="320"/>
    <cellStyle name="Millares 2 2 8" xfId="321"/>
    <cellStyle name="Millares 2 2 8 2" xfId="322"/>
    <cellStyle name="Millares 2 2 8 3" xfId="323"/>
    <cellStyle name="Millares 2 2 9" xfId="324"/>
    <cellStyle name="Millares 2 2 9 2" xfId="325"/>
    <cellStyle name="Millares 2 2 9 3" xfId="326"/>
    <cellStyle name="Millares 2 20" xfId="327"/>
    <cellStyle name="Millares 2 20 2" xfId="328"/>
    <cellStyle name="Millares 2 20 3" xfId="329"/>
    <cellStyle name="Millares 2 21" xfId="330"/>
    <cellStyle name="Millares 2 21 2" xfId="331"/>
    <cellStyle name="Millares 2 21 3" xfId="332"/>
    <cellStyle name="Millares 2 22" xfId="333"/>
    <cellStyle name="Millares 2 22 2" xfId="334"/>
    <cellStyle name="Millares 2 22 3" xfId="335"/>
    <cellStyle name="Millares 2 23" xfId="336"/>
    <cellStyle name="Millares 2 23 2" xfId="337"/>
    <cellStyle name="Millares 2 23 3" xfId="338"/>
    <cellStyle name="Millares 2 24" xfId="339"/>
    <cellStyle name="Millares 2 24 2" xfId="340"/>
    <cellStyle name="Millares 2 24 3" xfId="341"/>
    <cellStyle name="Millares 2 25" xfId="342"/>
    <cellStyle name="Millares 2 25 2" xfId="343"/>
    <cellStyle name="Millares 2 25 3" xfId="344"/>
    <cellStyle name="Millares 2 26" xfId="345"/>
    <cellStyle name="Millares 2 26 2" xfId="346"/>
    <cellStyle name="Millares 2 26 3" xfId="347"/>
    <cellStyle name="Millares 2 27" xfId="348"/>
    <cellStyle name="Millares 2 27 2" xfId="349"/>
    <cellStyle name="Millares 2 27 3" xfId="350"/>
    <cellStyle name="Millares 2 28" xfId="351"/>
    <cellStyle name="Millares 2 28 2" xfId="352"/>
    <cellStyle name="Millares 2 28 3" xfId="353"/>
    <cellStyle name="Millares 2 29" xfId="354"/>
    <cellStyle name="Millares 2 29 2" xfId="355"/>
    <cellStyle name="Millares 2 29 3" xfId="356"/>
    <cellStyle name="Millares 2 3" xfId="357"/>
    <cellStyle name="Millares 2 3 2" xfId="358"/>
    <cellStyle name="Millares 2 3 3" xfId="359"/>
    <cellStyle name="Millares 2 3 4" xfId="360"/>
    <cellStyle name="Millares 2 3 5" xfId="361"/>
    <cellStyle name="Millares 2 30" xfId="362"/>
    <cellStyle name="Millares 2 30 2" xfId="363"/>
    <cellStyle name="Millares 2 30 3" xfId="364"/>
    <cellStyle name="Millares 2 31" xfId="365"/>
    <cellStyle name="Millares 2 31 2" xfId="366"/>
    <cellStyle name="Millares 2 31 3" xfId="367"/>
    <cellStyle name="Millares 2 32" xfId="368"/>
    <cellStyle name="Millares 2 32 2" xfId="369"/>
    <cellStyle name="Millares 2 32 3" xfId="370"/>
    <cellStyle name="Millares 2 33" xfId="371"/>
    <cellStyle name="Millares 2 33 2" xfId="372"/>
    <cellStyle name="Millares 2 33 3" xfId="373"/>
    <cellStyle name="Millares 2 34" xfId="374"/>
    <cellStyle name="Millares 2 34 2" xfId="375"/>
    <cellStyle name="Millares 2 34 3" xfId="376"/>
    <cellStyle name="Millares 2 35" xfId="377"/>
    <cellStyle name="Millares 2 35 2" xfId="378"/>
    <cellStyle name="Millares 2 35 3" xfId="379"/>
    <cellStyle name="Millares 2 36" xfId="380"/>
    <cellStyle name="Millares 2 36 2" xfId="381"/>
    <cellStyle name="Millares 2 36 3" xfId="382"/>
    <cellStyle name="Millares 2 37" xfId="383"/>
    <cellStyle name="Millares 2 37 2" xfId="384"/>
    <cellStyle name="Millares 2 37 3" xfId="385"/>
    <cellStyle name="Millares 2 38" xfId="386"/>
    <cellStyle name="Millares 2 38 2" xfId="387"/>
    <cellStyle name="Millares 2 38 3" xfId="388"/>
    <cellStyle name="Millares 2 39" xfId="389"/>
    <cellStyle name="Millares 2 39 2" xfId="390"/>
    <cellStyle name="Millares 2 39 3" xfId="391"/>
    <cellStyle name="Millares 2 4" xfId="392"/>
    <cellStyle name="Millares 2 4 2" xfId="393"/>
    <cellStyle name="Millares 2 4 2 2" xfId="394"/>
    <cellStyle name="Millares 2 4 2 3" xfId="395"/>
    <cellStyle name="Millares 2 4 3" xfId="396"/>
    <cellStyle name="Millares 2 4 4" xfId="397"/>
    <cellStyle name="Millares 2 40" xfId="398"/>
    <cellStyle name="Millares 2 40 2" xfId="399"/>
    <cellStyle name="Millares 2 40 3" xfId="400"/>
    <cellStyle name="Millares 2 41" xfId="401"/>
    <cellStyle name="Millares 2 41 2" xfId="402"/>
    <cellStyle name="Millares 2 41 3" xfId="403"/>
    <cellStyle name="Millares 2 42" xfId="404"/>
    <cellStyle name="Millares 2 42 2" xfId="405"/>
    <cellStyle name="Millares 2 42 3" xfId="406"/>
    <cellStyle name="Millares 2 43" xfId="407"/>
    <cellStyle name="Millares 2 43 2" xfId="408"/>
    <cellStyle name="Millares 2 43 3" xfId="409"/>
    <cellStyle name="Millares 2 44" xfId="410"/>
    <cellStyle name="Millares 2 44 2" xfId="411"/>
    <cellStyle name="Millares 2 44 3" xfId="412"/>
    <cellStyle name="Millares 2 45" xfId="413"/>
    <cellStyle name="Millares 2 45 2" xfId="414"/>
    <cellStyle name="Millares 2 45 3" xfId="415"/>
    <cellStyle name="Millares 2 46" xfId="416"/>
    <cellStyle name="Millares 2 46 2" xfId="417"/>
    <cellStyle name="Millares 2 46 3" xfId="418"/>
    <cellStyle name="Millares 2 47" xfId="419"/>
    <cellStyle name="Millares 2 47 2" xfId="420"/>
    <cellStyle name="Millares 2 47 3" xfId="421"/>
    <cellStyle name="Millares 2 48" xfId="422"/>
    <cellStyle name="Millares 2 48 2" xfId="423"/>
    <cellStyle name="Millares 2 48 3" xfId="424"/>
    <cellStyle name="Millares 2 49" xfId="425"/>
    <cellStyle name="Millares 2 49 2" xfId="426"/>
    <cellStyle name="Millares 2 49 3" xfId="427"/>
    <cellStyle name="Millares 2 5" xfId="428"/>
    <cellStyle name="Millares 2 5 2" xfId="429"/>
    <cellStyle name="Millares 2 5 3" xfId="430"/>
    <cellStyle name="Millares 2 5 3 2" xfId="431"/>
    <cellStyle name="Millares 2 5 3 3" xfId="432"/>
    <cellStyle name="Millares 2 5 4" xfId="433"/>
    <cellStyle name="Millares 2 5 5" xfId="434"/>
    <cellStyle name="Millares 2 50" xfId="435"/>
    <cellStyle name="Millares 2 50 2" xfId="436"/>
    <cellStyle name="Millares 2 50 3" xfId="437"/>
    <cellStyle name="Millares 2 51" xfId="438"/>
    <cellStyle name="Millares 2 51 2" xfId="439"/>
    <cellStyle name="Millares 2 51 3" xfId="440"/>
    <cellStyle name="Millares 2 52" xfId="441"/>
    <cellStyle name="Millares 2 52 2" xfId="442"/>
    <cellStyle name="Millares 2 52 3" xfId="443"/>
    <cellStyle name="Millares 2 53" xfId="444"/>
    <cellStyle name="Millares 2 53 2" xfId="445"/>
    <cellStyle name="Millares 2 53 3" xfId="446"/>
    <cellStyle name="Millares 2 54" xfId="447"/>
    <cellStyle name="Millares 2 54 2" xfId="448"/>
    <cellStyle name="Millares 2 54 3" xfId="449"/>
    <cellStyle name="Millares 2 55" xfId="450"/>
    <cellStyle name="Millares 2 55 2" xfId="451"/>
    <cellStyle name="Millares 2 55 3" xfId="452"/>
    <cellStyle name="Millares 2 56" xfId="453"/>
    <cellStyle name="Millares 2 56 2" xfId="454"/>
    <cellStyle name="Millares 2 56 3" xfId="455"/>
    <cellStyle name="Millares 2 57" xfId="456"/>
    <cellStyle name="Millares 2 57 2" xfId="457"/>
    <cellStyle name="Millares 2 57 3" xfId="458"/>
    <cellStyle name="Millares 2 58" xfId="459"/>
    <cellStyle name="Millares 2 58 2" xfId="460"/>
    <cellStyle name="Millares 2 58 3" xfId="461"/>
    <cellStyle name="Millares 2 59" xfId="462"/>
    <cellStyle name="Millares 2 59 2" xfId="463"/>
    <cellStyle name="Millares 2 59 3" xfId="464"/>
    <cellStyle name="Millares 2 6" xfId="465"/>
    <cellStyle name="Millares 2 6 2" xfId="466"/>
    <cellStyle name="Millares 2 6 3" xfId="467"/>
    <cellStyle name="Millares 2 60" xfId="468"/>
    <cellStyle name="Millares 2 60 2" xfId="469"/>
    <cellStyle name="Millares 2 60 3" xfId="470"/>
    <cellStyle name="Millares 2 61" xfId="471"/>
    <cellStyle name="Millares 2 61 2" xfId="472"/>
    <cellStyle name="Millares 2 61 3" xfId="473"/>
    <cellStyle name="Millares 2 62" xfId="474"/>
    <cellStyle name="Millares 2 62 2" xfId="475"/>
    <cellStyle name="Millares 2 62 3" xfId="476"/>
    <cellStyle name="Millares 2 63" xfId="477"/>
    <cellStyle name="Millares 2 63 2" xfId="478"/>
    <cellStyle name="Millares 2 63 3" xfId="479"/>
    <cellStyle name="Millares 2 7" xfId="480"/>
    <cellStyle name="Millares 2 7 2" xfId="481"/>
    <cellStyle name="Millares 2 7 3" xfId="482"/>
    <cellStyle name="Millares 2 8" xfId="483"/>
    <cellStyle name="Millares 2 8 2" xfId="484"/>
    <cellStyle name="Millares 2 8 3" xfId="485"/>
    <cellStyle name="Millares 2 9" xfId="486"/>
    <cellStyle name="Millares 2 9 2" xfId="487"/>
    <cellStyle name="Millares 2 9 3" xfId="488"/>
    <cellStyle name="Millares 2_FG02-2 MATRIZ POR MES" xfId="489"/>
    <cellStyle name="Millares 20" xfId="490"/>
    <cellStyle name="Millares 20 2" xfId="491"/>
    <cellStyle name="Millares 21" xfId="492"/>
    <cellStyle name="Millares 21 2" xfId="493"/>
    <cellStyle name="Millares 22" xfId="494"/>
    <cellStyle name="Millares 22 2" xfId="495"/>
    <cellStyle name="Millares 22 3" xfId="496"/>
    <cellStyle name="Millares 22 3 2" xfId="497"/>
    <cellStyle name="Millares 22 3 3" xfId="498"/>
    <cellStyle name="Millares 23" xfId="499"/>
    <cellStyle name="Millares 24" xfId="500"/>
    <cellStyle name="Millares 24 2" xfId="501"/>
    <cellStyle name="Millares 25" xfId="502"/>
    <cellStyle name="Millares 25 2" xfId="503"/>
    <cellStyle name="Millares 26" xfId="504"/>
    <cellStyle name="Millares 26 2" xfId="505"/>
    <cellStyle name="Millares 27" xfId="506"/>
    <cellStyle name="Millares 27 2" xfId="507"/>
    <cellStyle name="Millares 28" xfId="508"/>
    <cellStyle name="Millares 28 2" xfId="509"/>
    <cellStyle name="Millares 29" xfId="510"/>
    <cellStyle name="Millares 3" xfId="511"/>
    <cellStyle name="Millares 3 10" xfId="512"/>
    <cellStyle name="Millares 3 11" xfId="513"/>
    <cellStyle name="Millares 3 12" xfId="514"/>
    <cellStyle name="Millares 3 13" xfId="515"/>
    <cellStyle name="Millares 3 14" xfId="516"/>
    <cellStyle name="Millares 3 15" xfId="517"/>
    <cellStyle name="Millares 3 16" xfId="518"/>
    <cellStyle name="Millares 3 17" xfId="519"/>
    <cellStyle name="Millares 3 18" xfId="520"/>
    <cellStyle name="Millares 3 19" xfId="521"/>
    <cellStyle name="Millares 3 2" xfId="522"/>
    <cellStyle name="Millares 3 2 10" xfId="523"/>
    <cellStyle name="Millares 3 2 10 2" xfId="524"/>
    <cellStyle name="Millares 3 2 11" xfId="525"/>
    <cellStyle name="Millares 3 2 12" xfId="526"/>
    <cellStyle name="Millares 3 2 13" xfId="527"/>
    <cellStyle name="Millares 3 2 14" xfId="528"/>
    <cellStyle name="Millares 3 2 15" xfId="529"/>
    <cellStyle name="Millares 3 2 16" xfId="530"/>
    <cellStyle name="Millares 3 2 17" xfId="531"/>
    <cellStyle name="Millares 3 2 18" xfId="532"/>
    <cellStyle name="Millares 3 2 19" xfId="533"/>
    <cellStyle name="Millares 3 2 2" xfId="534"/>
    <cellStyle name="Millares 3 2 20" xfId="535"/>
    <cellStyle name="Millares 3 2 21" xfId="536"/>
    <cellStyle name="Millares 3 2 22" xfId="537"/>
    <cellStyle name="Millares 3 2 23" xfId="538"/>
    <cellStyle name="Millares 3 2 24" xfId="539"/>
    <cellStyle name="Millares 3 2 25" xfId="540"/>
    <cellStyle name="Millares 3 2 26" xfId="541"/>
    <cellStyle name="Millares 3 2 27" xfId="542"/>
    <cellStyle name="Millares 3 2 28" xfId="543"/>
    <cellStyle name="Millares 3 2 29" xfId="544"/>
    <cellStyle name="Millares 3 2 3" xfId="545"/>
    <cellStyle name="Millares 3 2 30" xfId="546"/>
    <cellStyle name="Millares 3 2 31" xfId="547"/>
    <cellStyle name="Millares 3 2 32" xfId="548"/>
    <cellStyle name="Millares 3 2 4" xfId="549"/>
    <cellStyle name="Millares 3 2 5" xfId="550"/>
    <cellStyle name="Millares 3 2 6" xfId="551"/>
    <cellStyle name="Millares 3 2 7" xfId="552"/>
    <cellStyle name="Millares 3 2 8" xfId="553"/>
    <cellStyle name="Millares 3 2 9" xfId="554"/>
    <cellStyle name="Millares 3 20" xfId="555"/>
    <cellStyle name="Millares 3 21" xfId="556"/>
    <cellStyle name="Millares 3 22" xfId="557"/>
    <cellStyle name="Millares 3 23" xfId="558"/>
    <cellStyle name="Millares 3 24" xfId="559"/>
    <cellStyle name="Millares 3 25" xfId="560"/>
    <cellStyle name="Millares 3 26" xfId="561"/>
    <cellStyle name="Millares 3 27" xfId="562"/>
    <cellStyle name="Millares 3 28" xfId="563"/>
    <cellStyle name="Millares 3 29" xfId="564"/>
    <cellStyle name="Millares 3 3" xfId="565"/>
    <cellStyle name="Millares 3 3 10" xfId="566"/>
    <cellStyle name="Millares 3 3 11" xfId="567"/>
    <cellStyle name="Millares 3 3 12" xfId="568"/>
    <cellStyle name="Millares 3 3 13" xfId="569"/>
    <cellStyle name="Millares 3 3 14" xfId="570"/>
    <cellStyle name="Millares 3 3 15" xfId="571"/>
    <cellStyle name="Millares 3 3 16" xfId="572"/>
    <cellStyle name="Millares 3 3 17" xfId="573"/>
    <cellStyle name="Millares 3 3 18" xfId="574"/>
    <cellStyle name="Millares 3 3 19" xfId="575"/>
    <cellStyle name="Millares 3 3 2" xfId="576"/>
    <cellStyle name="Millares 3 3 20" xfId="577"/>
    <cellStyle name="Millares 3 3 21" xfId="578"/>
    <cellStyle name="Millares 3 3 22" xfId="579"/>
    <cellStyle name="Millares 3 3 23" xfId="580"/>
    <cellStyle name="Millares 3 3 24" xfId="581"/>
    <cellStyle name="Millares 3 3 25" xfId="582"/>
    <cellStyle name="Millares 3 3 26" xfId="583"/>
    <cellStyle name="Millares 3 3 27" xfId="584"/>
    <cellStyle name="Millares 3 3 28" xfId="585"/>
    <cellStyle name="Millares 3 3 29" xfId="586"/>
    <cellStyle name="Millares 3 3 3" xfId="587"/>
    <cellStyle name="Millares 3 3 4" xfId="588"/>
    <cellStyle name="Millares 3 3 5" xfId="589"/>
    <cellStyle name="Millares 3 3 6" xfId="590"/>
    <cellStyle name="Millares 3 3 7" xfId="591"/>
    <cellStyle name="Millares 3 3 8" xfId="592"/>
    <cellStyle name="Millares 3 3 9" xfId="593"/>
    <cellStyle name="Millares 3 30" xfId="594"/>
    <cellStyle name="Millares 3 31" xfId="595"/>
    <cellStyle name="Millares 3 32" xfId="596"/>
    <cellStyle name="Millares 3 33" xfId="597"/>
    <cellStyle name="Millares 3 34" xfId="598"/>
    <cellStyle name="Millares 3 35" xfId="599"/>
    <cellStyle name="Millares 3 36" xfId="600"/>
    <cellStyle name="Millares 3 37" xfId="601"/>
    <cellStyle name="Millares 3 37 2" xfId="602"/>
    <cellStyle name="Millares 3 38" xfId="603"/>
    <cellStyle name="Millares 3 39" xfId="604"/>
    <cellStyle name="Millares 3 4" xfId="605"/>
    <cellStyle name="Millares 3 4 10" xfId="606"/>
    <cellStyle name="Millares 3 4 11" xfId="607"/>
    <cellStyle name="Millares 3 4 12" xfId="608"/>
    <cellStyle name="Millares 3 4 13" xfId="609"/>
    <cellStyle name="Millares 3 4 14" xfId="610"/>
    <cellStyle name="Millares 3 4 15" xfId="611"/>
    <cellStyle name="Millares 3 4 16" xfId="612"/>
    <cellStyle name="Millares 3 4 17" xfId="613"/>
    <cellStyle name="Millares 3 4 18" xfId="614"/>
    <cellStyle name="Millares 3 4 19" xfId="615"/>
    <cellStyle name="Millares 3 4 2" xfId="616"/>
    <cellStyle name="Millares 3 4 20" xfId="617"/>
    <cellStyle name="Millares 3 4 21" xfId="618"/>
    <cellStyle name="Millares 3 4 22" xfId="619"/>
    <cellStyle name="Millares 3 4 23" xfId="620"/>
    <cellStyle name="Millares 3 4 24" xfId="621"/>
    <cellStyle name="Millares 3 4 25" xfId="622"/>
    <cellStyle name="Millares 3 4 26" xfId="623"/>
    <cellStyle name="Millares 3 4 27" xfId="624"/>
    <cellStyle name="Millares 3 4 28" xfId="625"/>
    <cellStyle name="Millares 3 4 29" xfId="626"/>
    <cellStyle name="Millares 3 4 3" xfId="627"/>
    <cellStyle name="Millares 3 4 4" xfId="628"/>
    <cellStyle name="Millares 3 4 5" xfId="629"/>
    <cellStyle name="Millares 3 4 6" xfId="630"/>
    <cellStyle name="Millares 3 4 7" xfId="631"/>
    <cellStyle name="Millares 3 4 8" xfId="632"/>
    <cellStyle name="Millares 3 4 9" xfId="633"/>
    <cellStyle name="Millares 3 40" xfId="634"/>
    <cellStyle name="Millares 3 41" xfId="635"/>
    <cellStyle name="Millares 3 5" xfId="636"/>
    <cellStyle name="Millares 3 5 10" xfId="637"/>
    <cellStyle name="Millares 3 5 11" xfId="638"/>
    <cellStyle name="Millares 3 5 12" xfId="639"/>
    <cellStyle name="Millares 3 5 13" xfId="640"/>
    <cellStyle name="Millares 3 5 14" xfId="641"/>
    <cellStyle name="Millares 3 5 15" xfId="642"/>
    <cellStyle name="Millares 3 5 16" xfId="643"/>
    <cellStyle name="Millares 3 5 17" xfId="644"/>
    <cellStyle name="Millares 3 5 18" xfId="645"/>
    <cellStyle name="Millares 3 5 19" xfId="646"/>
    <cellStyle name="Millares 3 5 2" xfId="647"/>
    <cellStyle name="Millares 3 5 20" xfId="648"/>
    <cellStyle name="Millares 3 5 21" xfId="649"/>
    <cellStyle name="Millares 3 5 22" xfId="650"/>
    <cellStyle name="Millares 3 5 23" xfId="651"/>
    <cellStyle name="Millares 3 5 24" xfId="652"/>
    <cellStyle name="Millares 3 5 25" xfId="653"/>
    <cellStyle name="Millares 3 5 26" xfId="654"/>
    <cellStyle name="Millares 3 5 27" xfId="655"/>
    <cellStyle name="Millares 3 5 28" xfId="656"/>
    <cellStyle name="Millares 3 5 29" xfId="657"/>
    <cellStyle name="Millares 3 5 3" xfId="658"/>
    <cellStyle name="Millares 3 5 4" xfId="659"/>
    <cellStyle name="Millares 3 5 5" xfId="660"/>
    <cellStyle name="Millares 3 5 6" xfId="661"/>
    <cellStyle name="Millares 3 5 7" xfId="662"/>
    <cellStyle name="Millares 3 5 8" xfId="663"/>
    <cellStyle name="Millares 3 5 9" xfId="664"/>
    <cellStyle name="Millares 3 6" xfId="665"/>
    <cellStyle name="Millares 3 6 10" xfId="666"/>
    <cellStyle name="Millares 3 6 11" xfId="667"/>
    <cellStyle name="Millares 3 6 12" xfId="668"/>
    <cellStyle name="Millares 3 6 13" xfId="669"/>
    <cellStyle name="Millares 3 6 14" xfId="670"/>
    <cellStyle name="Millares 3 6 15" xfId="671"/>
    <cellStyle name="Millares 3 6 16" xfId="672"/>
    <cellStyle name="Millares 3 6 17" xfId="673"/>
    <cellStyle name="Millares 3 6 18" xfId="674"/>
    <cellStyle name="Millares 3 6 19" xfId="675"/>
    <cellStyle name="Millares 3 6 2" xfId="676"/>
    <cellStyle name="Millares 3 6 20" xfId="677"/>
    <cellStyle name="Millares 3 6 21" xfId="678"/>
    <cellStyle name="Millares 3 6 22" xfId="679"/>
    <cellStyle name="Millares 3 6 23" xfId="680"/>
    <cellStyle name="Millares 3 6 24" xfId="681"/>
    <cellStyle name="Millares 3 6 25" xfId="682"/>
    <cellStyle name="Millares 3 6 26" xfId="683"/>
    <cellStyle name="Millares 3 6 27" xfId="684"/>
    <cellStyle name="Millares 3 6 28" xfId="685"/>
    <cellStyle name="Millares 3 6 29" xfId="686"/>
    <cellStyle name="Millares 3 6 3" xfId="687"/>
    <cellStyle name="Millares 3 6 4" xfId="688"/>
    <cellStyle name="Millares 3 6 5" xfId="689"/>
    <cellStyle name="Millares 3 6 6" xfId="690"/>
    <cellStyle name="Millares 3 6 7" xfId="691"/>
    <cellStyle name="Millares 3 6 8" xfId="692"/>
    <cellStyle name="Millares 3 6 9" xfId="693"/>
    <cellStyle name="Millares 3 7" xfId="694"/>
    <cellStyle name="Millares 3 7 10" xfId="695"/>
    <cellStyle name="Millares 3 7 11" xfId="696"/>
    <cellStyle name="Millares 3 7 12" xfId="697"/>
    <cellStyle name="Millares 3 7 13" xfId="698"/>
    <cellStyle name="Millares 3 7 14" xfId="699"/>
    <cellStyle name="Millares 3 7 15" xfId="700"/>
    <cellStyle name="Millares 3 7 16" xfId="701"/>
    <cellStyle name="Millares 3 7 17" xfId="702"/>
    <cellStyle name="Millares 3 7 18" xfId="703"/>
    <cellStyle name="Millares 3 7 19" xfId="704"/>
    <cellStyle name="Millares 3 7 2" xfId="705"/>
    <cellStyle name="Millares 3 7 20" xfId="706"/>
    <cellStyle name="Millares 3 7 21" xfId="707"/>
    <cellStyle name="Millares 3 7 22" xfId="708"/>
    <cellStyle name="Millares 3 7 23" xfId="709"/>
    <cellStyle name="Millares 3 7 24" xfId="710"/>
    <cellStyle name="Millares 3 7 25" xfId="711"/>
    <cellStyle name="Millares 3 7 26" xfId="712"/>
    <cellStyle name="Millares 3 7 27" xfId="713"/>
    <cellStyle name="Millares 3 7 28" xfId="714"/>
    <cellStyle name="Millares 3 7 29" xfId="715"/>
    <cellStyle name="Millares 3 7 3" xfId="716"/>
    <cellStyle name="Millares 3 7 4" xfId="717"/>
    <cellStyle name="Millares 3 7 5" xfId="718"/>
    <cellStyle name="Millares 3 7 6" xfId="719"/>
    <cellStyle name="Millares 3 7 7" xfId="720"/>
    <cellStyle name="Millares 3 7 8" xfId="721"/>
    <cellStyle name="Millares 3 7 9" xfId="722"/>
    <cellStyle name="Millares 3 8" xfId="723"/>
    <cellStyle name="Millares 3 8 10" xfId="724"/>
    <cellStyle name="Millares 3 8 11" xfId="725"/>
    <cellStyle name="Millares 3 8 12" xfId="726"/>
    <cellStyle name="Millares 3 8 13" xfId="727"/>
    <cellStyle name="Millares 3 8 14" xfId="728"/>
    <cellStyle name="Millares 3 8 15" xfId="729"/>
    <cellStyle name="Millares 3 8 16" xfId="730"/>
    <cellStyle name="Millares 3 8 17" xfId="731"/>
    <cellStyle name="Millares 3 8 18" xfId="732"/>
    <cellStyle name="Millares 3 8 19" xfId="733"/>
    <cellStyle name="Millares 3 8 2" xfId="734"/>
    <cellStyle name="Millares 3 8 2 10" xfId="735"/>
    <cellStyle name="Millares 3 8 2 11" xfId="736"/>
    <cellStyle name="Millares 3 8 2 12" xfId="737"/>
    <cellStyle name="Millares 3 8 2 13" xfId="738"/>
    <cellStyle name="Millares 3 8 2 14" xfId="739"/>
    <cellStyle name="Millares 3 8 2 15" xfId="740"/>
    <cellStyle name="Millares 3 8 2 16" xfId="741"/>
    <cellStyle name="Millares 3 8 2 17" xfId="742"/>
    <cellStyle name="Millares 3 8 2 18" xfId="743"/>
    <cellStyle name="Millares 3 8 2 19" xfId="744"/>
    <cellStyle name="Millares 3 8 2 2" xfId="745"/>
    <cellStyle name="Millares 3 8 2 20" xfId="746"/>
    <cellStyle name="Millares 3 8 2 21" xfId="747"/>
    <cellStyle name="Millares 3 8 2 22" xfId="748"/>
    <cellStyle name="Millares 3 8 2 23" xfId="749"/>
    <cellStyle name="Millares 3 8 2 24" xfId="750"/>
    <cellStyle name="Millares 3 8 2 25" xfId="751"/>
    <cellStyle name="Millares 3 8 2 26" xfId="752"/>
    <cellStyle name="Millares 3 8 2 27" xfId="753"/>
    <cellStyle name="Millares 3 8 2 28" xfId="754"/>
    <cellStyle name="Millares 3 8 2 29" xfId="755"/>
    <cellStyle name="Millares 3 8 2 3" xfId="756"/>
    <cellStyle name="Millares 3 8 2 30" xfId="757"/>
    <cellStyle name="Millares 3 8 2 4" xfId="758"/>
    <cellStyle name="Millares 3 8 2 5" xfId="759"/>
    <cellStyle name="Millares 3 8 2 6" xfId="760"/>
    <cellStyle name="Millares 3 8 2 7" xfId="761"/>
    <cellStyle name="Millares 3 8 2 8" xfId="762"/>
    <cellStyle name="Millares 3 8 2 9" xfId="763"/>
    <cellStyle name="Millares 3 8 20" xfId="764"/>
    <cellStyle name="Millares 3 8 21" xfId="765"/>
    <cellStyle name="Millares 3 8 22" xfId="766"/>
    <cellStyle name="Millares 3 8 23" xfId="767"/>
    <cellStyle name="Millares 3 8 24" xfId="768"/>
    <cellStyle name="Millares 3 8 25" xfId="769"/>
    <cellStyle name="Millares 3 8 26" xfId="770"/>
    <cellStyle name="Millares 3 8 27" xfId="771"/>
    <cellStyle name="Millares 3 8 28" xfId="772"/>
    <cellStyle name="Millares 3 8 29" xfId="773"/>
    <cellStyle name="Millares 3 8 3" xfId="774"/>
    <cellStyle name="Millares 3 8 3 2" xfId="775"/>
    <cellStyle name="Millares 3 8 30" xfId="776"/>
    <cellStyle name="Millares 3 8 31" xfId="777"/>
    <cellStyle name="Millares 3 8 4" xfId="778"/>
    <cellStyle name="Millares 3 8 5" xfId="779"/>
    <cellStyle name="Millares 3 8 6" xfId="780"/>
    <cellStyle name="Millares 3 8 7" xfId="781"/>
    <cellStyle name="Millares 3 8 8" xfId="782"/>
    <cellStyle name="Millares 3 8 9" xfId="783"/>
    <cellStyle name="Millares 3 9" xfId="784"/>
    <cellStyle name="Millares 3 9 2" xfId="785"/>
    <cellStyle name="Millares 3 9 2 2" xfId="786"/>
    <cellStyle name="Millares 3 9 2 3" xfId="787"/>
    <cellStyle name="Millares 3 9 3" xfId="788"/>
    <cellStyle name="Millares 3_FG02-2 MATRIZ POR MES" xfId="789"/>
    <cellStyle name="Millares 30" xfId="790"/>
    <cellStyle name="Millares 31" xfId="791"/>
    <cellStyle name="Millares 31 2" xfId="792"/>
    <cellStyle name="Millares 31 3" xfId="793"/>
    <cellStyle name="Millares 31 3 2" xfId="794"/>
    <cellStyle name="Millares 31 3 3" xfId="795"/>
    <cellStyle name="Millares 32" xfId="796"/>
    <cellStyle name="Millares 33" xfId="797"/>
    <cellStyle name="Millares 33 2" xfId="798"/>
    <cellStyle name="Millares 33 2 2" xfId="799"/>
    <cellStyle name="Millares 33 2 3" xfId="800"/>
    <cellStyle name="Millares 34" xfId="801"/>
    <cellStyle name="Millares 35" xfId="802"/>
    <cellStyle name="Millares 36" xfId="803"/>
    <cellStyle name="Millares 37" xfId="804"/>
    <cellStyle name="Millares 37 2" xfId="805"/>
    <cellStyle name="Millares 37 2 2" xfId="806"/>
    <cellStyle name="Millares 37 2 3" xfId="807"/>
    <cellStyle name="Millares 38" xfId="808"/>
    <cellStyle name="Millares 39" xfId="809"/>
    <cellStyle name="Millares 4" xfId="810"/>
    <cellStyle name="Millares 4 10" xfId="811"/>
    <cellStyle name="Millares 4 11" xfId="812"/>
    <cellStyle name="Millares 4 12" xfId="813"/>
    <cellStyle name="Millares 4 13" xfId="814"/>
    <cellStyle name="Millares 4 14" xfId="815"/>
    <cellStyle name="Millares 4 15" xfId="816"/>
    <cellStyle name="Millares 4 16" xfId="817"/>
    <cellStyle name="Millares 4 17" xfId="818"/>
    <cellStyle name="Millares 4 18" xfId="819"/>
    <cellStyle name="Millares 4 19" xfId="820"/>
    <cellStyle name="Millares 4 2" xfId="821"/>
    <cellStyle name="Millares 4 2 10" xfId="822"/>
    <cellStyle name="Millares 4 2 11" xfId="823"/>
    <cellStyle name="Millares 4 2 12" xfId="824"/>
    <cellStyle name="Millares 4 2 13" xfId="825"/>
    <cellStyle name="Millares 4 2 14" xfId="826"/>
    <cellStyle name="Millares 4 2 15" xfId="827"/>
    <cellStyle name="Millares 4 2 16" xfId="828"/>
    <cellStyle name="Millares 4 2 17" xfId="829"/>
    <cellStyle name="Millares 4 2 18" xfId="830"/>
    <cellStyle name="Millares 4 2 19" xfId="831"/>
    <cellStyle name="Millares 4 2 2" xfId="832"/>
    <cellStyle name="Millares 4 2 20" xfId="833"/>
    <cellStyle name="Millares 4 2 21" xfId="834"/>
    <cellStyle name="Millares 4 2 22" xfId="835"/>
    <cellStyle name="Millares 4 2 23" xfId="836"/>
    <cellStyle name="Millares 4 2 24" xfId="837"/>
    <cellStyle name="Millares 4 2 25" xfId="838"/>
    <cellStyle name="Millares 4 2 26" xfId="839"/>
    <cellStyle name="Millares 4 2 27" xfId="840"/>
    <cellStyle name="Millares 4 2 28" xfId="841"/>
    <cellStyle name="Millares 4 2 29" xfId="842"/>
    <cellStyle name="Millares 4 2 3" xfId="843"/>
    <cellStyle name="Millares 4 2 30" xfId="844"/>
    <cellStyle name="Millares 4 2 31" xfId="845"/>
    <cellStyle name="Millares 4 2 32" xfId="846"/>
    <cellStyle name="Millares 4 2 33" xfId="847"/>
    <cellStyle name="Millares 4 2 34" xfId="848"/>
    <cellStyle name="Millares 4 2 35" xfId="849"/>
    <cellStyle name="Millares 4 2 36" xfId="850"/>
    <cellStyle name="Millares 4 2 37" xfId="851"/>
    <cellStyle name="Millares 4 2 38" xfId="852"/>
    <cellStyle name="Millares 4 2 39" xfId="853"/>
    <cellStyle name="Millares 4 2 4" xfId="854"/>
    <cellStyle name="Millares 4 2 40" xfId="855"/>
    <cellStyle name="Millares 4 2 41" xfId="856"/>
    <cellStyle name="Millares 4 2 42" xfId="857"/>
    <cellStyle name="Millares 4 2 43" xfId="858"/>
    <cellStyle name="Millares 4 2 44" xfId="859"/>
    <cellStyle name="Millares 4 2 45" xfId="860"/>
    <cellStyle name="Millares 4 2 46" xfId="861"/>
    <cellStyle name="Millares 4 2 47" xfId="862"/>
    <cellStyle name="Millares 4 2 48" xfId="863"/>
    <cellStyle name="Millares 4 2 49" xfId="864"/>
    <cellStyle name="Millares 4 2 5" xfId="865"/>
    <cellStyle name="Millares 4 2 50" xfId="866"/>
    <cellStyle name="Millares 4 2 51" xfId="867"/>
    <cellStyle name="Millares 4 2 52" xfId="868"/>
    <cellStyle name="Millares 4 2 53" xfId="869"/>
    <cellStyle name="Millares 4 2 54" xfId="870"/>
    <cellStyle name="Millares 4 2 55" xfId="871"/>
    <cellStyle name="Millares 4 2 56" xfId="872"/>
    <cellStyle name="Millares 4 2 57" xfId="873"/>
    <cellStyle name="Millares 4 2 58" xfId="874"/>
    <cellStyle name="Millares 4 2 59" xfId="875"/>
    <cellStyle name="Millares 4 2 6" xfId="876"/>
    <cellStyle name="Millares 4 2 60" xfId="877"/>
    <cellStyle name="Millares 4 2 7" xfId="878"/>
    <cellStyle name="Millares 4 2 8" xfId="879"/>
    <cellStyle name="Millares 4 2 9" xfId="880"/>
    <cellStyle name="Millares 4 20" xfId="881"/>
    <cellStyle name="Millares 4 21" xfId="882"/>
    <cellStyle name="Millares 4 22" xfId="883"/>
    <cellStyle name="Millares 4 23" xfId="884"/>
    <cellStyle name="Millares 4 24" xfId="885"/>
    <cellStyle name="Millares 4 25" xfId="886"/>
    <cellStyle name="Millares 4 26" xfId="887"/>
    <cellStyle name="Millares 4 27" xfId="888"/>
    <cellStyle name="Millares 4 28" xfId="889"/>
    <cellStyle name="Millares 4 29" xfId="890"/>
    <cellStyle name="Millares 4 3" xfId="891"/>
    <cellStyle name="Millares 4 3 10" xfId="892"/>
    <cellStyle name="Millares 4 3 11" xfId="893"/>
    <cellStyle name="Millares 4 3 12" xfId="894"/>
    <cellStyle name="Millares 4 3 13" xfId="895"/>
    <cellStyle name="Millares 4 3 14" xfId="896"/>
    <cellStyle name="Millares 4 3 15" xfId="897"/>
    <cellStyle name="Millares 4 3 16" xfId="898"/>
    <cellStyle name="Millares 4 3 17" xfId="899"/>
    <cellStyle name="Millares 4 3 18" xfId="900"/>
    <cellStyle name="Millares 4 3 19" xfId="901"/>
    <cellStyle name="Millares 4 3 2" xfId="902"/>
    <cellStyle name="Millares 4 3 20" xfId="903"/>
    <cellStyle name="Millares 4 3 21" xfId="904"/>
    <cellStyle name="Millares 4 3 22" xfId="905"/>
    <cellStyle name="Millares 4 3 23" xfId="906"/>
    <cellStyle name="Millares 4 3 24" xfId="907"/>
    <cellStyle name="Millares 4 3 25" xfId="908"/>
    <cellStyle name="Millares 4 3 26" xfId="909"/>
    <cellStyle name="Millares 4 3 27" xfId="910"/>
    <cellStyle name="Millares 4 3 28" xfId="911"/>
    <cellStyle name="Millares 4 3 29" xfId="912"/>
    <cellStyle name="Millares 4 3 3" xfId="913"/>
    <cellStyle name="Millares 4 3 30" xfId="914"/>
    <cellStyle name="Millares 4 3 4" xfId="915"/>
    <cellStyle name="Millares 4 3 5" xfId="916"/>
    <cellStyle name="Millares 4 3 6" xfId="917"/>
    <cellStyle name="Millares 4 3 7" xfId="918"/>
    <cellStyle name="Millares 4 3 8" xfId="919"/>
    <cellStyle name="Millares 4 3 9" xfId="920"/>
    <cellStyle name="Millares 4 30" xfId="921"/>
    <cellStyle name="Millares 4 31" xfId="922"/>
    <cellStyle name="Millares 4 32" xfId="923"/>
    <cellStyle name="Millares 4 33" xfId="924"/>
    <cellStyle name="Millares 4 34" xfId="925"/>
    <cellStyle name="Millares 4 35" xfId="926"/>
    <cellStyle name="Millares 4 36" xfId="927"/>
    <cellStyle name="Millares 4 37" xfId="928"/>
    <cellStyle name="Millares 4 38" xfId="929"/>
    <cellStyle name="Millares 4 39" xfId="930"/>
    <cellStyle name="Millares 4 4" xfId="931"/>
    <cellStyle name="Millares 4 4 2" xfId="932"/>
    <cellStyle name="Millares 4 40" xfId="933"/>
    <cellStyle name="Millares 4 41" xfId="934"/>
    <cellStyle name="Millares 4 42" xfId="935"/>
    <cellStyle name="Millares 4 43" xfId="936"/>
    <cellStyle name="Millares 4 44" xfId="937"/>
    <cellStyle name="Millares 4 45" xfId="938"/>
    <cellStyle name="Millares 4 46" xfId="939"/>
    <cellStyle name="Millares 4 47" xfId="940"/>
    <cellStyle name="Millares 4 48" xfId="941"/>
    <cellStyle name="Millares 4 49" xfId="942"/>
    <cellStyle name="Millares 4 5" xfId="943"/>
    <cellStyle name="Millares 4 50" xfId="944"/>
    <cellStyle name="Millares 4 51" xfId="945"/>
    <cellStyle name="Millares 4 52" xfId="946"/>
    <cellStyle name="Millares 4 53" xfId="947"/>
    <cellStyle name="Millares 4 54" xfId="948"/>
    <cellStyle name="Millares 4 55" xfId="949"/>
    <cellStyle name="Millares 4 56" xfId="950"/>
    <cellStyle name="Millares 4 57" xfId="951"/>
    <cellStyle name="Millares 4 58" xfId="952"/>
    <cellStyle name="Millares 4 59" xfId="953"/>
    <cellStyle name="Millares 4 6" xfId="954"/>
    <cellStyle name="Millares 4 60" xfId="955"/>
    <cellStyle name="Millares 4 61" xfId="956"/>
    <cellStyle name="Millares 4 62" xfId="957"/>
    <cellStyle name="Millares 4 7" xfId="958"/>
    <cellStyle name="Millares 4 8" xfId="959"/>
    <cellStyle name="Millares 4 9" xfId="960"/>
    <cellStyle name="Millares 4_Form. Antepr. 2012" xfId="961"/>
    <cellStyle name="Millares 40" xfId="962"/>
    <cellStyle name="Millares 40 2" xfId="963"/>
    <cellStyle name="Millares 40 2 2" xfId="964"/>
    <cellStyle name="Millares 40 2 3" xfId="965"/>
    <cellStyle name="Millares 41" xfId="966"/>
    <cellStyle name="Millares 42" xfId="967"/>
    <cellStyle name="Millares 43" xfId="968"/>
    <cellStyle name="Millares 43 2" xfId="969"/>
    <cellStyle name="Millares 43 2 2" xfId="970"/>
    <cellStyle name="Millares 43 2 3" xfId="971"/>
    <cellStyle name="Millares 44" xfId="972"/>
    <cellStyle name="Millares 45" xfId="973"/>
    <cellStyle name="Millares 46" xfId="974"/>
    <cellStyle name="Millares 46 2" xfId="975"/>
    <cellStyle name="Millares 46 2 2" xfId="976"/>
    <cellStyle name="Millares 46 2 3" xfId="977"/>
    <cellStyle name="Millares 47" xfId="978"/>
    <cellStyle name="Millares 48" xfId="979"/>
    <cellStyle name="Millares 49" xfId="980"/>
    <cellStyle name="Millares 5" xfId="981"/>
    <cellStyle name="Millares 5 10" xfId="982"/>
    <cellStyle name="Millares 5 11" xfId="983"/>
    <cellStyle name="Millares 5 12" xfId="984"/>
    <cellStyle name="Millares 5 13" xfId="985"/>
    <cellStyle name="Millares 5 14" xfId="986"/>
    <cellStyle name="Millares 5 15" xfId="987"/>
    <cellStyle name="Millares 5 16" xfId="988"/>
    <cellStyle name="Millares 5 17" xfId="989"/>
    <cellStyle name="Millares 5 18" xfId="990"/>
    <cellStyle name="Millares 5 19" xfId="991"/>
    <cellStyle name="Millares 5 2" xfId="992"/>
    <cellStyle name="Millares 5 2 10" xfId="993"/>
    <cellStyle name="Millares 5 2 11" xfId="994"/>
    <cellStyle name="Millares 5 2 12" xfId="995"/>
    <cellStyle name="Millares 5 2 13" xfId="996"/>
    <cellStyle name="Millares 5 2 14" xfId="997"/>
    <cellStyle name="Millares 5 2 15" xfId="998"/>
    <cellStyle name="Millares 5 2 16" xfId="999"/>
    <cellStyle name="Millares 5 2 17" xfId="1000"/>
    <cellStyle name="Millares 5 2 18" xfId="1001"/>
    <cellStyle name="Millares 5 2 19" xfId="1002"/>
    <cellStyle name="Millares 5 2 2" xfId="1003"/>
    <cellStyle name="Millares 5 2 20" xfId="1004"/>
    <cellStyle name="Millares 5 2 21" xfId="1005"/>
    <cellStyle name="Millares 5 2 22" xfId="1006"/>
    <cellStyle name="Millares 5 2 23" xfId="1007"/>
    <cellStyle name="Millares 5 2 24" xfId="1008"/>
    <cellStyle name="Millares 5 2 25" xfId="1009"/>
    <cellStyle name="Millares 5 2 26" xfId="1010"/>
    <cellStyle name="Millares 5 2 27" xfId="1011"/>
    <cellStyle name="Millares 5 2 28" xfId="1012"/>
    <cellStyle name="Millares 5 2 29" xfId="1013"/>
    <cellStyle name="Millares 5 2 3" xfId="1014"/>
    <cellStyle name="Millares 5 2 4" xfId="1015"/>
    <cellStyle name="Millares 5 2 5" xfId="1016"/>
    <cellStyle name="Millares 5 2 6" xfId="1017"/>
    <cellStyle name="Millares 5 2 7" xfId="1018"/>
    <cellStyle name="Millares 5 2 8" xfId="1019"/>
    <cellStyle name="Millares 5 2 9" xfId="1020"/>
    <cellStyle name="Millares 5 20" xfId="1021"/>
    <cellStyle name="Millares 5 21" xfId="1022"/>
    <cellStyle name="Millares 5 22" xfId="1023"/>
    <cellStyle name="Millares 5 23" xfId="1024"/>
    <cellStyle name="Millares 5 24" xfId="1025"/>
    <cellStyle name="Millares 5 25" xfId="1026"/>
    <cellStyle name="Millares 5 26" xfId="1027"/>
    <cellStyle name="Millares 5 27" xfId="1028"/>
    <cellStyle name="Millares 5 28" xfId="1029"/>
    <cellStyle name="Millares 5 29" xfId="1030"/>
    <cellStyle name="Millares 5 3" xfId="1031"/>
    <cellStyle name="Millares 5 30" xfId="1032"/>
    <cellStyle name="Millares 5 4" xfId="1033"/>
    <cellStyle name="Millares 5 5" xfId="1034"/>
    <cellStyle name="Millares 5 6" xfId="1035"/>
    <cellStyle name="Millares 5 7" xfId="1036"/>
    <cellStyle name="Millares 5 8" xfId="1037"/>
    <cellStyle name="Millares 5 9" xfId="1038"/>
    <cellStyle name="Millares 50" xfId="1039"/>
    <cellStyle name="Millares 51" xfId="1040"/>
    <cellStyle name="Millares 52" xfId="1041"/>
    <cellStyle name="Millares 53" xfId="1042"/>
    <cellStyle name="Millares 54" xfId="1043"/>
    <cellStyle name="Millares 55" xfId="1044"/>
    <cellStyle name="Millares 56" xfId="1045"/>
    <cellStyle name="Millares 57" xfId="1046"/>
    <cellStyle name="Millares 58" xfId="1047"/>
    <cellStyle name="Millares 59" xfId="1048"/>
    <cellStyle name="Millares 6" xfId="1049"/>
    <cellStyle name="Millares 6 10" xfId="1050"/>
    <cellStyle name="Millares 6 11" xfId="1051"/>
    <cellStyle name="Millares 6 12" xfId="1052"/>
    <cellStyle name="Millares 6 13" xfId="1053"/>
    <cellStyle name="Millares 6 14" xfId="1054"/>
    <cellStyle name="Millares 6 15" xfId="1055"/>
    <cellStyle name="Millares 6 16" xfId="1056"/>
    <cellStyle name="Millares 6 17" xfId="1057"/>
    <cellStyle name="Millares 6 18" xfId="1058"/>
    <cellStyle name="Millares 6 19" xfId="1059"/>
    <cellStyle name="Millares 6 2" xfId="1060"/>
    <cellStyle name="Millares 6 2 2" xfId="1061"/>
    <cellStyle name="Millares 6 2 2 2" xfId="1062"/>
    <cellStyle name="Millares 6 2 2 3" xfId="1063"/>
    <cellStyle name="Millares 6 20" xfId="1064"/>
    <cellStyle name="Millares 6 21" xfId="1065"/>
    <cellStyle name="Millares 6 22" xfId="1066"/>
    <cellStyle name="Millares 6 23" xfId="1067"/>
    <cellStyle name="Millares 6 24" xfId="1068"/>
    <cellStyle name="Millares 6 25" xfId="1069"/>
    <cellStyle name="Millares 6 26" xfId="1070"/>
    <cellStyle name="Millares 6 27" xfId="1071"/>
    <cellStyle name="Millares 6 28" xfId="1072"/>
    <cellStyle name="Millares 6 29" xfId="1073"/>
    <cellStyle name="Millares 6 3" xfId="1074"/>
    <cellStyle name="Millares 6 4" xfId="1075"/>
    <cellStyle name="Millares 6 5" xfId="1076"/>
    <cellStyle name="Millares 6 6" xfId="1077"/>
    <cellStyle name="Millares 6 7" xfId="1078"/>
    <cellStyle name="Millares 6 8" xfId="1079"/>
    <cellStyle name="Millares 6 9" xfId="1080"/>
    <cellStyle name="Millares 60" xfId="1081"/>
    <cellStyle name="Millares 61" xfId="1082"/>
    <cellStyle name="Millares 62" xfId="1083"/>
    <cellStyle name="Millares 63" xfId="1084"/>
    <cellStyle name="Millares 64" xfId="1085"/>
    <cellStyle name="Millares 65" xfId="1086"/>
    <cellStyle name="Millares 66" xfId="1087"/>
    <cellStyle name="Millares 67" xfId="1088"/>
    <cellStyle name="Millares 68" xfId="1089"/>
    <cellStyle name="Millares 68 2" xfId="1090"/>
    <cellStyle name="Millares 68 2 2" xfId="1091"/>
    <cellStyle name="Millares 68 2 2 2" xfId="1092"/>
    <cellStyle name="Millares 68 2 2 3" xfId="1093"/>
    <cellStyle name="Millares 68 2 3" xfId="1094"/>
    <cellStyle name="Millares 68 2 4" xfId="1095"/>
    <cellStyle name="Millares 69" xfId="1096"/>
    <cellStyle name="Millares 7" xfId="1097"/>
    <cellStyle name="Millares 7 2" xfId="1098"/>
    <cellStyle name="Millares 7 2 2" xfId="1099"/>
    <cellStyle name="Millares 7 2 3" xfId="1100"/>
    <cellStyle name="Millares 7 3" xfId="1101"/>
    <cellStyle name="Millares 7 4" xfId="1102"/>
    <cellStyle name="Millares 70" xfId="1103"/>
    <cellStyle name="Millares 71" xfId="1104"/>
    <cellStyle name="Millares 71 2" xfId="1105"/>
    <cellStyle name="Millares 71 2 2" xfId="1106"/>
    <cellStyle name="Millares 71 2 3" xfId="1107"/>
    <cellStyle name="Millares 71 3" xfId="1108"/>
    <cellStyle name="Millares 71 4" xfId="1109"/>
    <cellStyle name="Millares 72" xfId="1110"/>
    <cellStyle name="Millares 72 2" xfId="1111"/>
    <cellStyle name="Millares 72 2 2" xfId="1112"/>
    <cellStyle name="Millares 72 2 3" xfId="1113"/>
    <cellStyle name="Millares 72 3" xfId="1114"/>
    <cellStyle name="Millares 72 4" xfId="1115"/>
    <cellStyle name="Millares 73" xfId="1116"/>
    <cellStyle name="Millares 73 2" xfId="1117"/>
    <cellStyle name="Millares 73 2 2" xfId="1118"/>
    <cellStyle name="Millares 73 2 3" xfId="1119"/>
    <cellStyle name="Millares 73 3" xfId="1120"/>
    <cellStyle name="Millares 73 4" xfId="1121"/>
    <cellStyle name="Millares 74" xfId="1122"/>
    <cellStyle name="Millares 75" xfId="1123"/>
    <cellStyle name="Millares 76" xfId="1124"/>
    <cellStyle name="Millares 76 2" xfId="1125"/>
    <cellStyle name="Millares 76 2 2" xfId="1126"/>
    <cellStyle name="Millares 76 2 3" xfId="1127"/>
    <cellStyle name="Millares 76 3" xfId="1128"/>
    <cellStyle name="Millares 76 4" xfId="1129"/>
    <cellStyle name="Millares 77" xfId="1130"/>
    <cellStyle name="Millares 77 2" xfId="1131"/>
    <cellStyle name="Millares 77 2 2" xfId="1132"/>
    <cellStyle name="Millares 77 2 3" xfId="1133"/>
    <cellStyle name="Millares 77 3" xfId="1134"/>
    <cellStyle name="Millares 77 4" xfId="1135"/>
    <cellStyle name="Millares 78" xfId="1136"/>
    <cellStyle name="Millares 78 2" xfId="1137"/>
    <cellStyle name="Millares 78 3" xfId="1138"/>
    <cellStyle name="Millares 79" xfId="1139"/>
    <cellStyle name="Millares 79 2" xfId="1140"/>
    <cellStyle name="Millares 79 2 2" xfId="1141"/>
    <cellStyle name="Millares 79 2 2 2" xfId="1142"/>
    <cellStyle name="Millares 79 2 2 3" xfId="1143"/>
    <cellStyle name="Millares 79 2 3" xfId="1144"/>
    <cellStyle name="Millares 79 2 4" xfId="1145"/>
    <cellStyle name="Millares 79 3" xfId="1146"/>
    <cellStyle name="Millares 79 4" xfId="1147"/>
    <cellStyle name="Millares 8" xfId="1148"/>
    <cellStyle name="Millares 8 2" xfId="1149"/>
    <cellStyle name="Millares 8 2 2" xfId="1150"/>
    <cellStyle name="Millares 8 3" xfId="1151"/>
    <cellStyle name="Millares 8 3 2" xfId="1152"/>
    <cellStyle name="Millares 8 3 3" xfId="1153"/>
    <cellStyle name="Millares 8 4" xfId="1154"/>
    <cellStyle name="Millares 8 5" xfId="1155"/>
    <cellStyle name="Millares 80" xfId="1156"/>
    <cellStyle name="Millares 80 2" xfId="1157"/>
    <cellStyle name="Millares 80 3" xfId="1158"/>
    <cellStyle name="Millares 81" xfId="1159"/>
    <cellStyle name="Millares 81 2" xfId="1160"/>
    <cellStyle name="Millares 81 3" xfId="1161"/>
    <cellStyle name="Millares 82" xfId="1162"/>
    <cellStyle name="Millares 82 2" xfId="1163"/>
    <cellStyle name="Millares 82 2 2" xfId="1164"/>
    <cellStyle name="Millares 82 3" xfId="1165"/>
    <cellStyle name="Millares 83" xfId="1166"/>
    <cellStyle name="Millares 83 2" xfId="1167"/>
    <cellStyle name="Millares 83 3" xfId="1168"/>
    <cellStyle name="Millares 84" xfId="1169"/>
    <cellStyle name="Millares 84 2" xfId="1170"/>
    <cellStyle name="Millares 84 3" xfId="1171"/>
    <cellStyle name="Millares 85" xfId="1172"/>
    <cellStyle name="Millares 85 2" xfId="1173"/>
    <cellStyle name="Millares 85 3" xfId="1174"/>
    <cellStyle name="Millares 86" xfId="1175"/>
    <cellStyle name="Millares 86 2" xfId="1176"/>
    <cellStyle name="Millares 86 3" xfId="1177"/>
    <cellStyle name="Millares 87" xfId="1178"/>
    <cellStyle name="Millares 87 2" xfId="1179"/>
    <cellStyle name="Millares 87 3" xfId="1180"/>
    <cellStyle name="Millares 88" xfId="1181"/>
    <cellStyle name="Millares 88 2" xfId="1182"/>
    <cellStyle name="Millares 88 3" xfId="1183"/>
    <cellStyle name="Millares 89" xfId="1184"/>
    <cellStyle name="Millares 89 2" xfId="1185"/>
    <cellStyle name="Millares 89 3" xfId="1186"/>
    <cellStyle name="Millares 9" xfId="1187"/>
    <cellStyle name="Millares 9 2" xfId="1188"/>
    <cellStyle name="Millares 9 2 2" xfId="1189"/>
    <cellStyle name="Millares 9 2 2 2" xfId="1190"/>
    <cellStyle name="Millares 9 2 2 3" xfId="1191"/>
    <cellStyle name="Millares 9 3" xfId="1192"/>
    <cellStyle name="Millares 9 3 2" xfId="1193"/>
    <cellStyle name="Millares 9 3 3" xfId="1194"/>
    <cellStyle name="Millares 9 4" xfId="1195"/>
    <cellStyle name="Millares 9 5" xfId="1196"/>
    <cellStyle name="Millares 90" xfId="1197"/>
    <cellStyle name="Millares 90 2" xfId="1198"/>
    <cellStyle name="Millares 90 3" xfId="1199"/>
    <cellStyle name="Millares 91" xfId="1200"/>
    <cellStyle name="Millares 91 2" xfId="1201"/>
    <cellStyle name="Millares 91 3" xfId="1202"/>
    <cellStyle name="Millares 92" xfId="1203"/>
    <cellStyle name="Millares 92 2" xfId="1204"/>
    <cellStyle name="Millares 92 3" xfId="1205"/>
    <cellStyle name="Millares 93" xfId="1206"/>
    <cellStyle name="Millares 93 2" xfId="1207"/>
    <cellStyle name="Millares 93 3" xfId="1208"/>
    <cellStyle name="Millares 94" xfId="1209"/>
    <cellStyle name="Millares 94 2" xfId="1210"/>
    <cellStyle name="Millares 94 3" xfId="1211"/>
    <cellStyle name="Millares 95" xfId="1212"/>
    <cellStyle name="Millares 95 2" xfId="1213"/>
    <cellStyle name="Millares 95 3" xfId="1214"/>
    <cellStyle name="Millares 96" xfId="1215"/>
    <cellStyle name="Millares 97" xfId="1216"/>
    <cellStyle name="Millares 97 2" xfId="1217"/>
    <cellStyle name="Millares 98" xfId="1218"/>
    <cellStyle name="Millares 99" xfId="1219"/>
    <cellStyle name="Millares_Hoja1 2 2" xfId="1220"/>
    <cellStyle name="Moneda 2" xfId="1221"/>
    <cellStyle name="Moneda 2 10" xfId="1222"/>
    <cellStyle name="Moneda 2 11" xfId="1223"/>
    <cellStyle name="Moneda 2 12" xfId="1224"/>
    <cellStyle name="Moneda 2 13" xfId="1225"/>
    <cellStyle name="Moneda 2 14" xfId="1226"/>
    <cellStyle name="Moneda 2 15" xfId="1227"/>
    <cellStyle name="Moneda 2 16" xfId="1228"/>
    <cellStyle name="Moneda 2 17" xfId="1229"/>
    <cellStyle name="Moneda 2 18" xfId="1230"/>
    <cellStyle name="Moneda 2 19" xfId="1231"/>
    <cellStyle name="Moneda 2 2" xfId="1232"/>
    <cellStyle name="Moneda 2 20" xfId="1233"/>
    <cellStyle name="Moneda 2 21" xfId="1234"/>
    <cellStyle name="Moneda 2 22" xfId="1235"/>
    <cellStyle name="Moneda 2 23" xfId="1236"/>
    <cellStyle name="Moneda 2 24" xfId="1237"/>
    <cellStyle name="Moneda 2 25" xfId="1238"/>
    <cellStyle name="Moneda 2 26" xfId="1239"/>
    <cellStyle name="Moneda 2 27" xfId="1240"/>
    <cellStyle name="Moneda 2 28" xfId="1241"/>
    <cellStyle name="Moneda 2 29" xfId="1242"/>
    <cellStyle name="Moneda 2 3" xfId="1243"/>
    <cellStyle name="Moneda 2 30" xfId="1244"/>
    <cellStyle name="Moneda 2 31" xfId="1245"/>
    <cellStyle name="Moneda 2 32" xfId="1246"/>
    <cellStyle name="Moneda 2 33" xfId="1247"/>
    <cellStyle name="Moneda 2 4" xfId="1248"/>
    <cellStyle name="Moneda 2 5" xfId="1249"/>
    <cellStyle name="Moneda 2 6" xfId="1250"/>
    <cellStyle name="Moneda 2 7" xfId="1251"/>
    <cellStyle name="Moneda 2 8" xfId="1252"/>
    <cellStyle name="Moneda 2 9" xfId="1253"/>
    <cellStyle name="Normal" xfId="0" builtinId="0"/>
    <cellStyle name="Normal 10" xfId="1254"/>
    <cellStyle name="Normal 11" xfId="1255"/>
    <cellStyle name="Normal 12" xfId="1256"/>
    <cellStyle name="Normal 13" xfId="1257"/>
    <cellStyle name="Normal 13 2" xfId="1258"/>
    <cellStyle name="Normal 13 2 2" xfId="1259"/>
    <cellStyle name="Normal 13 3" xfId="1260"/>
    <cellStyle name="Normal 13 3 2" xfId="1261"/>
    <cellStyle name="Normal 13 4" xfId="1262"/>
    <cellStyle name="Normal 13 4 2" xfId="1263"/>
    <cellStyle name="Normal 13 5" xfId="1264"/>
    <cellStyle name="Normal 14" xfId="1265"/>
    <cellStyle name="Normal 14 2" xfId="1266"/>
    <cellStyle name="Normal 14 2 2" xfId="1267"/>
    <cellStyle name="Normal 14 2 2 2" xfId="1268"/>
    <cellStyle name="Normal 14 2 3" xfId="1269"/>
    <cellStyle name="Normal 14 3" xfId="1270"/>
    <cellStyle name="Normal 15" xfId="1271"/>
    <cellStyle name="Normal 16" xfId="1272"/>
    <cellStyle name="Normal 17 2" xfId="1273"/>
    <cellStyle name="Normal 18 2" xfId="1274"/>
    <cellStyle name="Normal 18 2 2" xfId="1275"/>
    <cellStyle name="Normal 18 2 2 2" xfId="1276"/>
    <cellStyle name="Normal 18 2 3" xfId="1277"/>
    <cellStyle name="Normal 18 3" xfId="1278"/>
    <cellStyle name="Normal 19 2" xfId="1279"/>
    <cellStyle name="Normal 2" xfId="1280"/>
    <cellStyle name="Normal 2 10" xfId="1281"/>
    <cellStyle name="Normal 2 11" xfId="1282"/>
    <cellStyle name="Normal 2 12" xfId="1283"/>
    <cellStyle name="Normal 2 13" xfId="1284"/>
    <cellStyle name="Normal 2 14" xfId="1285"/>
    <cellStyle name="Normal 2 15" xfId="1286"/>
    <cellStyle name="Normal 2 16" xfId="1287"/>
    <cellStyle name="Normal 2 17" xfId="1288"/>
    <cellStyle name="Normal 2 18" xfId="1289"/>
    <cellStyle name="Normal 2 19" xfId="1290"/>
    <cellStyle name="Normal 2 2" xfId="1291"/>
    <cellStyle name="Normal 2 2 2" xfId="1292"/>
    <cellStyle name="Normal 2 2 2 2" xfId="1293"/>
    <cellStyle name="Normal 2 2 3" xfId="1294"/>
    <cellStyle name="Normal 2 20" xfId="1295"/>
    <cellStyle name="Normal 2 21" xfId="1296"/>
    <cellStyle name="Normal 2 22" xfId="1297"/>
    <cellStyle name="Normal 2 23" xfId="1298"/>
    <cellStyle name="Normal 2 24" xfId="1299"/>
    <cellStyle name="Normal 2 25" xfId="1300"/>
    <cellStyle name="Normal 2 26" xfId="1301"/>
    <cellStyle name="Normal 2 27" xfId="1302"/>
    <cellStyle name="Normal 2 28" xfId="1303"/>
    <cellStyle name="Normal 2 29" xfId="1304"/>
    <cellStyle name="Normal 2 3" xfId="1305"/>
    <cellStyle name="Normal 2 3 2" xfId="1306"/>
    <cellStyle name="Normal 2 3 2 2" xfId="1307"/>
    <cellStyle name="Normal 2 3 2 2 2" xfId="1308"/>
    <cellStyle name="Normal 2 3 2 3" xfId="1309"/>
    <cellStyle name="Normal 2 30" xfId="1310"/>
    <cellStyle name="Normal 2 31" xfId="1311"/>
    <cellStyle name="Normal 2 32" xfId="1312"/>
    <cellStyle name="Normal 2 33" xfId="1313"/>
    <cellStyle name="Normal 2 34" xfId="1314"/>
    <cellStyle name="Normal 2 4" xfId="1315"/>
    <cellStyle name="Normal 2 4 2" xfId="1316"/>
    <cellStyle name="Normal 2 4 3" xfId="1317"/>
    <cellStyle name="Normal 2 5" xfId="1318"/>
    <cellStyle name="Normal 2 6" xfId="1319"/>
    <cellStyle name="Normal 2 7" xfId="1320"/>
    <cellStyle name="Normal 2 8" xfId="1321"/>
    <cellStyle name="Normal 2 9" xfId="1322"/>
    <cellStyle name="Normal 2_FG02-2 MATRIZ POR MES" xfId="1323"/>
    <cellStyle name="Normal 20" xfId="1324"/>
    <cellStyle name="Normal 20 2" xfId="1325"/>
    <cellStyle name="Normal 21" xfId="1326"/>
    <cellStyle name="Normal 21 2" xfId="1327"/>
    <cellStyle name="Normal 22" xfId="1328"/>
    <cellStyle name="Normal 22 2" xfId="1329"/>
    <cellStyle name="Normal 23" xfId="1330"/>
    <cellStyle name="Normal 24" xfId="1331"/>
    <cellStyle name="Normal 25" xfId="1332"/>
    <cellStyle name="Normal 26" xfId="1333"/>
    <cellStyle name="Normal 27" xfId="1334"/>
    <cellStyle name="Normal 27 2" xfId="1335"/>
    <cellStyle name="Normal 28" xfId="1336"/>
    <cellStyle name="Normal 28 2" xfId="1337"/>
    <cellStyle name="Normal 29" xfId="1338"/>
    <cellStyle name="Normal 29 2" xfId="1339"/>
    <cellStyle name="Normal 3" xfId="1340"/>
    <cellStyle name="Normal 3 10" xfId="1341"/>
    <cellStyle name="Normal 3 11" xfId="1342"/>
    <cellStyle name="Normal 3 12" xfId="1343"/>
    <cellStyle name="Normal 3 13" xfId="1344"/>
    <cellStyle name="Normal 3 14" xfId="1345"/>
    <cellStyle name="Normal 3 15" xfId="1346"/>
    <cellStyle name="Normal 3 16" xfId="1347"/>
    <cellStyle name="Normal 3 17" xfId="1348"/>
    <cellStyle name="Normal 3 18" xfId="1349"/>
    <cellStyle name="Normal 3 19" xfId="1350"/>
    <cellStyle name="Normal 3 2" xfId="1351"/>
    <cellStyle name="Normal 3 2 2" xfId="1352"/>
    <cellStyle name="Normal 3 20" xfId="1353"/>
    <cellStyle name="Normal 3 21" xfId="1354"/>
    <cellStyle name="Normal 3 22" xfId="1355"/>
    <cellStyle name="Normal 3 23" xfId="1356"/>
    <cellStyle name="Normal 3 24" xfId="1357"/>
    <cellStyle name="Normal 3 25" xfId="1358"/>
    <cellStyle name="Normal 3 26" xfId="1359"/>
    <cellStyle name="Normal 3 27" xfId="1360"/>
    <cellStyle name="Normal 3 28" xfId="1361"/>
    <cellStyle name="Normal 3 29" xfId="1362"/>
    <cellStyle name="Normal 3 3" xfId="1363"/>
    <cellStyle name="Normal 3 30" xfId="1364"/>
    <cellStyle name="Normal 3 31" xfId="1365"/>
    <cellStyle name="Normal 3 32" xfId="1366"/>
    <cellStyle name="Normal 3 33" xfId="1367"/>
    <cellStyle name="Normal 3 34" xfId="1368"/>
    <cellStyle name="Normal 3 35" xfId="1369"/>
    <cellStyle name="Normal 3 36" xfId="1370"/>
    <cellStyle name="Normal 3 37" xfId="1371"/>
    <cellStyle name="Normal 3 38" xfId="1372"/>
    <cellStyle name="Normal 3 39" xfId="1373"/>
    <cellStyle name="Normal 3 4" xfId="1374"/>
    <cellStyle name="Normal 3 40" xfId="1375"/>
    <cellStyle name="Normal 3 41" xfId="1376"/>
    <cellStyle name="Normal 3 42" xfId="1377"/>
    <cellStyle name="Normal 3 43" xfId="1378"/>
    <cellStyle name="Normal 3 44" xfId="1379"/>
    <cellStyle name="Normal 3 45" xfId="1380"/>
    <cellStyle name="Normal 3 46" xfId="1381"/>
    <cellStyle name="Normal 3 47" xfId="1382"/>
    <cellStyle name="Normal 3 48" xfId="1383"/>
    <cellStyle name="Normal 3 49" xfId="1384"/>
    <cellStyle name="Normal 3 5" xfId="1385"/>
    <cellStyle name="Normal 3 50" xfId="1386"/>
    <cellStyle name="Normal 3 51" xfId="1387"/>
    <cellStyle name="Normal 3 52" xfId="1388"/>
    <cellStyle name="Normal 3 53" xfId="1389"/>
    <cellStyle name="Normal 3 54" xfId="1390"/>
    <cellStyle name="Normal 3 55" xfId="1391"/>
    <cellStyle name="Normal 3 56" xfId="1392"/>
    <cellStyle name="Normal 3 57" xfId="1393"/>
    <cellStyle name="Normal 3 58" xfId="1394"/>
    <cellStyle name="Normal 3 59" xfId="1395"/>
    <cellStyle name="Normal 3 6" xfId="1396"/>
    <cellStyle name="Normal 3 60" xfId="1397"/>
    <cellStyle name="Normal 3 61" xfId="1398"/>
    <cellStyle name="Normal 3 7" xfId="1399"/>
    <cellStyle name="Normal 3 8" xfId="1400"/>
    <cellStyle name="Normal 3 9" xfId="1401"/>
    <cellStyle name="Normal 30" xfId="1402"/>
    <cellStyle name="Normal 31" xfId="1403"/>
    <cellStyle name="Normal 31 2" xfId="1404"/>
    <cellStyle name="Normal 32" xfId="1405"/>
    <cellStyle name="Normal 32 2" xfId="1406"/>
    <cellStyle name="Normal 33" xfId="1407"/>
    <cellStyle name="Normal 34" xfId="1408"/>
    <cellStyle name="Normal 35" xfId="1409"/>
    <cellStyle name="Normal 35 2" xfId="1410"/>
    <cellStyle name="Normal 36" xfId="1411"/>
    <cellStyle name="Normal 36 2" xfId="1412"/>
    <cellStyle name="Normal 37" xfId="1413"/>
    <cellStyle name="Normal 37 2" xfId="1414"/>
    <cellStyle name="Normal 38" xfId="1415"/>
    <cellStyle name="Normal 38 2" xfId="1416"/>
    <cellStyle name="Normal 39" xfId="1417"/>
    <cellStyle name="Normal 39 2" xfId="1418"/>
    <cellStyle name="Normal 4" xfId="1419"/>
    <cellStyle name="Normal 4 10" xfId="1420"/>
    <cellStyle name="Normal 4 11" xfId="1421"/>
    <cellStyle name="Normal 4 12" xfId="1422"/>
    <cellStyle name="Normal 4 13" xfId="1423"/>
    <cellStyle name="Normal 4 14" xfId="1424"/>
    <cellStyle name="Normal 4 15" xfId="1425"/>
    <cellStyle name="Normal 4 16" xfId="1426"/>
    <cellStyle name="Normal 4 17" xfId="1427"/>
    <cellStyle name="Normal 4 18" xfId="1428"/>
    <cellStyle name="Normal 4 19" xfId="1429"/>
    <cellStyle name="Normal 4 2" xfId="1430"/>
    <cellStyle name="Normal 4 2 2" xfId="1431"/>
    <cellStyle name="Normal 4 2 2 2" xfId="1432"/>
    <cellStyle name="Normal 4 2 2 2 2" xfId="1433"/>
    <cellStyle name="Normal 4 2 2 2 2 2" xfId="1434"/>
    <cellStyle name="Normal 4 2 2 2 3" xfId="1435"/>
    <cellStyle name="Normal 4 2 2 3" xfId="1436"/>
    <cellStyle name="Normal 4 2 2 3 2" xfId="1437"/>
    <cellStyle name="Normal 4 2 2 4" xfId="1438"/>
    <cellStyle name="Normal 4 2 3" xfId="1439"/>
    <cellStyle name="Normal 4 2 3 2" xfId="1440"/>
    <cellStyle name="Normal 4 2 3 2 2" xfId="1441"/>
    <cellStyle name="Normal 4 2 3 3" xfId="1442"/>
    <cellStyle name="Normal 4 20" xfId="1443"/>
    <cellStyle name="Normal 4 21" xfId="1444"/>
    <cellStyle name="Normal 4 22" xfId="1445"/>
    <cellStyle name="Normal 4 23" xfId="1446"/>
    <cellStyle name="Normal 4 24" xfId="1447"/>
    <cellStyle name="Normal 4 25" xfId="1448"/>
    <cellStyle name="Normal 4 26" xfId="1449"/>
    <cellStyle name="Normal 4 27" xfId="1450"/>
    <cellStyle name="Normal 4 28" xfId="1451"/>
    <cellStyle name="Normal 4 29" xfId="1452"/>
    <cellStyle name="Normal 4 3" xfId="1453"/>
    <cellStyle name="Normal 4 30" xfId="1454"/>
    <cellStyle name="Normal 4 4" xfId="1455"/>
    <cellStyle name="Normal 4 5" xfId="1456"/>
    <cellStyle name="Normal 4 6" xfId="1457"/>
    <cellStyle name="Normal 4 7" xfId="1458"/>
    <cellStyle name="Normal 4 8" xfId="1459"/>
    <cellStyle name="Normal 4 9" xfId="1460"/>
    <cellStyle name="Normal 40" xfId="1461"/>
    <cellStyle name="Normal 40 2" xfId="1462"/>
    <cellStyle name="Normal 41" xfId="1463"/>
    <cellStyle name="Normal 41 2" xfId="1464"/>
    <cellStyle name="Normal 42" xfId="1465"/>
    <cellStyle name="Normal 43" xfId="1466"/>
    <cellStyle name="Normal 44" xfId="1467"/>
    <cellStyle name="Normal 45" xfId="1468"/>
    <cellStyle name="Normal 46" xfId="1469"/>
    <cellStyle name="Normal 47" xfId="1470"/>
    <cellStyle name="Normal 48" xfId="1471"/>
    <cellStyle name="Normal 49" xfId="1472"/>
    <cellStyle name="Normal 5" xfId="1473"/>
    <cellStyle name="Normal 5 10" xfId="1474"/>
    <cellStyle name="Normal 5 10 2" xfId="1475"/>
    <cellStyle name="Normal 5 10 2 2" xfId="1476"/>
    <cellStyle name="Normal 5 10 3" xfId="1477"/>
    <cellStyle name="Normal 5 11" xfId="1478"/>
    <cellStyle name="Normal 5 11 2" xfId="1479"/>
    <cellStyle name="Normal 5 11 2 2" xfId="1480"/>
    <cellStyle name="Normal 5 11 3" xfId="1481"/>
    <cellStyle name="Normal 5 12" xfId="1482"/>
    <cellStyle name="Normal 5 12 2" xfId="1483"/>
    <cellStyle name="Normal 5 12 2 2" xfId="1484"/>
    <cellStyle name="Normal 5 12 3" xfId="1485"/>
    <cellStyle name="Normal 5 13" xfId="1486"/>
    <cellStyle name="Normal 5 13 2" xfId="1487"/>
    <cellStyle name="Normal 5 13 2 2" xfId="1488"/>
    <cellStyle name="Normal 5 13 3" xfId="1489"/>
    <cellStyle name="Normal 5 14" xfId="1490"/>
    <cellStyle name="Normal 5 14 2" xfId="1491"/>
    <cellStyle name="Normal 5 14 2 2" xfId="1492"/>
    <cellStyle name="Normal 5 14 3" xfId="1493"/>
    <cellStyle name="Normal 5 15" xfId="1494"/>
    <cellStyle name="Normal 5 15 2" xfId="1495"/>
    <cellStyle name="Normal 5 15 2 2" xfId="1496"/>
    <cellStyle name="Normal 5 15 3" xfId="1497"/>
    <cellStyle name="Normal 5 16" xfId="1498"/>
    <cellStyle name="Normal 5 16 2" xfId="1499"/>
    <cellStyle name="Normal 5 16 2 2" xfId="1500"/>
    <cellStyle name="Normal 5 16 3" xfId="1501"/>
    <cellStyle name="Normal 5 17" xfId="1502"/>
    <cellStyle name="Normal 5 17 2" xfId="1503"/>
    <cellStyle name="Normal 5 17 2 2" xfId="1504"/>
    <cellStyle name="Normal 5 17 3" xfId="1505"/>
    <cellStyle name="Normal 5 18" xfId="1506"/>
    <cellStyle name="Normal 5 18 2" xfId="1507"/>
    <cellStyle name="Normal 5 18 2 2" xfId="1508"/>
    <cellStyle name="Normal 5 18 3" xfId="1509"/>
    <cellStyle name="Normal 5 19" xfId="1510"/>
    <cellStyle name="Normal 5 19 2" xfId="1511"/>
    <cellStyle name="Normal 5 19 2 2" xfId="1512"/>
    <cellStyle name="Normal 5 19 3" xfId="1513"/>
    <cellStyle name="Normal 5 2" xfId="1514"/>
    <cellStyle name="Normal 5 2 10" xfId="1515"/>
    <cellStyle name="Normal 5 2 11" xfId="1516"/>
    <cellStyle name="Normal 5 2 12" xfId="1517"/>
    <cellStyle name="Normal 5 2 13" xfId="1518"/>
    <cellStyle name="Normal 5 2 14" xfId="1519"/>
    <cellStyle name="Normal 5 2 15" xfId="1520"/>
    <cellStyle name="Normal 5 2 16" xfId="1521"/>
    <cellStyle name="Normal 5 2 17" xfId="1522"/>
    <cellStyle name="Normal 5 2 18" xfId="1523"/>
    <cellStyle name="Normal 5 2 19" xfId="1524"/>
    <cellStyle name="Normal 5 2 2" xfId="1525"/>
    <cellStyle name="Normal 5 2 20" xfId="1526"/>
    <cellStyle name="Normal 5 2 21" xfId="1527"/>
    <cellStyle name="Normal 5 2 22" xfId="1528"/>
    <cellStyle name="Normal 5 2 23" xfId="1529"/>
    <cellStyle name="Normal 5 2 24" xfId="1530"/>
    <cellStyle name="Normal 5 2 25" xfId="1531"/>
    <cellStyle name="Normal 5 2 26" xfId="1532"/>
    <cellStyle name="Normal 5 2 27" xfId="1533"/>
    <cellStyle name="Normal 5 2 28" xfId="1534"/>
    <cellStyle name="Normal 5 2 29" xfId="1535"/>
    <cellStyle name="Normal 5 2 3" xfId="1536"/>
    <cellStyle name="Normal 5 2 4" xfId="1537"/>
    <cellStyle name="Normal 5 2 5" xfId="1538"/>
    <cellStyle name="Normal 5 2 6" xfId="1539"/>
    <cellStyle name="Normal 5 2 7" xfId="1540"/>
    <cellStyle name="Normal 5 2 8" xfId="1541"/>
    <cellStyle name="Normal 5 2 9" xfId="1542"/>
    <cellStyle name="Normal 5 20" xfId="1543"/>
    <cellStyle name="Normal 5 20 2" xfId="1544"/>
    <cellStyle name="Normal 5 20 2 2" xfId="1545"/>
    <cellStyle name="Normal 5 20 3" xfId="1546"/>
    <cellStyle name="Normal 5 21" xfId="1547"/>
    <cellStyle name="Normal 5 21 2" xfId="1548"/>
    <cellStyle name="Normal 5 21 2 2" xfId="1549"/>
    <cellStyle name="Normal 5 21 3" xfId="1550"/>
    <cellStyle name="Normal 5 22" xfId="1551"/>
    <cellStyle name="Normal 5 22 2" xfId="1552"/>
    <cellStyle name="Normal 5 22 2 2" xfId="1553"/>
    <cellStyle name="Normal 5 22 3" xfId="1554"/>
    <cellStyle name="Normal 5 23" xfId="1555"/>
    <cellStyle name="Normal 5 23 2" xfId="1556"/>
    <cellStyle name="Normal 5 23 2 2" xfId="1557"/>
    <cellStyle name="Normal 5 23 3" xfId="1558"/>
    <cellStyle name="Normal 5 24" xfId="1559"/>
    <cellStyle name="Normal 5 24 2" xfId="1560"/>
    <cellStyle name="Normal 5 24 2 2" xfId="1561"/>
    <cellStyle name="Normal 5 24 3" xfId="1562"/>
    <cellStyle name="Normal 5 25" xfId="1563"/>
    <cellStyle name="Normal 5 25 2" xfId="1564"/>
    <cellStyle name="Normal 5 25 2 2" xfId="1565"/>
    <cellStyle name="Normal 5 25 3" xfId="1566"/>
    <cellStyle name="Normal 5 26" xfId="1567"/>
    <cellStyle name="Normal 5 26 2" xfId="1568"/>
    <cellStyle name="Normal 5 26 2 2" xfId="1569"/>
    <cellStyle name="Normal 5 26 3" xfId="1570"/>
    <cellStyle name="Normal 5 27" xfId="1571"/>
    <cellStyle name="Normal 5 27 2" xfId="1572"/>
    <cellStyle name="Normal 5 27 2 2" xfId="1573"/>
    <cellStyle name="Normal 5 27 3" xfId="1574"/>
    <cellStyle name="Normal 5 28" xfId="1575"/>
    <cellStyle name="Normal 5 28 2" xfId="1576"/>
    <cellStyle name="Normal 5 28 2 2" xfId="1577"/>
    <cellStyle name="Normal 5 28 3" xfId="1578"/>
    <cellStyle name="Normal 5 29" xfId="1579"/>
    <cellStyle name="Normal 5 29 2" xfId="1580"/>
    <cellStyle name="Normal 5 29 2 2" xfId="1581"/>
    <cellStyle name="Normal 5 29 3" xfId="1582"/>
    <cellStyle name="Normal 5 3" xfId="1583"/>
    <cellStyle name="Normal 5 3 2" xfId="1584"/>
    <cellStyle name="Normal 5 30" xfId="1585"/>
    <cellStyle name="Normal 5 30 2" xfId="1586"/>
    <cellStyle name="Normal 5 30 2 2" xfId="1587"/>
    <cellStyle name="Normal 5 30 3" xfId="1588"/>
    <cellStyle name="Normal 5 31" xfId="1589"/>
    <cellStyle name="Normal 5 31 2" xfId="1590"/>
    <cellStyle name="Normal 5 31 2 2" xfId="1591"/>
    <cellStyle name="Normal 5 31 3" xfId="1592"/>
    <cellStyle name="Normal 5 32" xfId="1593"/>
    <cellStyle name="Normal 5 32 2" xfId="1594"/>
    <cellStyle name="Normal 5 33" xfId="1595"/>
    <cellStyle name="Normal 5 4" xfId="1596"/>
    <cellStyle name="Normal 5 4 2" xfId="1597"/>
    <cellStyle name="Normal 5 4 2 2" xfId="1598"/>
    <cellStyle name="Normal 5 4 2 2 2" xfId="1599"/>
    <cellStyle name="Normal 5 4 2 2 2 2" xfId="1600"/>
    <cellStyle name="Normal 5 4 2 2 3" xfId="1601"/>
    <cellStyle name="Normal 5 4 2 3" xfId="1602"/>
    <cellStyle name="Normal 5 4 2 3 2" xfId="1603"/>
    <cellStyle name="Normal 5 4 2 4" xfId="1604"/>
    <cellStyle name="Normal 5 4 3" xfId="1605"/>
    <cellStyle name="Normal 5 4 3 2" xfId="1606"/>
    <cellStyle name="Normal 5 4 4" xfId="1607"/>
    <cellStyle name="Normal 5 5" xfId="1608"/>
    <cellStyle name="Normal 5 5 2" xfId="1609"/>
    <cellStyle name="Normal 5 5 2 2" xfId="1610"/>
    <cellStyle name="Normal 5 5 3" xfId="1611"/>
    <cellStyle name="Normal 5 6" xfId="1612"/>
    <cellStyle name="Normal 5 6 2" xfId="1613"/>
    <cellStyle name="Normal 5 6 2 2" xfId="1614"/>
    <cellStyle name="Normal 5 6 3" xfId="1615"/>
    <cellStyle name="Normal 5 7" xfId="1616"/>
    <cellStyle name="Normal 5 7 2" xfId="1617"/>
    <cellStyle name="Normal 5 7 2 2" xfId="1618"/>
    <cellStyle name="Normal 5 7 3" xfId="1619"/>
    <cellStyle name="Normal 5 8" xfId="1620"/>
    <cellStyle name="Normal 5 8 2" xfId="1621"/>
    <cellStyle name="Normal 5 8 2 2" xfId="1622"/>
    <cellStyle name="Normal 5 8 3" xfId="1623"/>
    <cellStyle name="Normal 5 9" xfId="1624"/>
    <cellStyle name="Normal 5 9 2" xfId="1625"/>
    <cellStyle name="Normal 5 9 2 2" xfId="1626"/>
    <cellStyle name="Normal 5 9 3" xfId="1627"/>
    <cellStyle name="Normal 5_02-003-00 - Administracion de Justicia Dpto. de Concepcion" xfId="1628"/>
    <cellStyle name="Normal 50" xfId="1629"/>
    <cellStyle name="Normal 51" xfId="1630"/>
    <cellStyle name="Normal 52" xfId="1631"/>
    <cellStyle name="Normal 6" xfId="1632"/>
    <cellStyle name="Normal 6 2" xfId="1633"/>
    <cellStyle name="Normal 6 3" xfId="1634"/>
    <cellStyle name="Normal 7" xfId="1635"/>
    <cellStyle name="Normal 7 2" xfId="1636"/>
    <cellStyle name="Normal 7 2 2" xfId="1637"/>
    <cellStyle name="Normal 8" xfId="1638"/>
    <cellStyle name="Normal 8 2" xfId="1639"/>
    <cellStyle name="Normal 8 3" xfId="1640"/>
    <cellStyle name="Normal 8 4" xfId="1641"/>
    <cellStyle name="Normal 8 4 2" xfId="1642"/>
    <cellStyle name="Normal 8 4 2 2" xfId="1643"/>
    <cellStyle name="Normal 8 4 3" xfId="1644"/>
    <cellStyle name="Normal 8 4 3 2" xfId="1645"/>
    <cellStyle name="Normal 8 4 4" xfId="1646"/>
    <cellStyle name="Normal 8 5" xfId="1647"/>
    <cellStyle name="Normal 8 5 2" xfId="1648"/>
    <cellStyle name="Normal 8 5 2 2" xfId="1649"/>
    <cellStyle name="Normal 8 5 2 2 2" xfId="1650"/>
    <cellStyle name="Normal 8 5 2 3" xfId="1651"/>
    <cellStyle name="Normal 8 5 3" xfId="1652"/>
    <cellStyle name="Normal 9" xfId="1653"/>
    <cellStyle name="Porcentaje" xfId="1654" builtinId="5"/>
    <cellStyle name="Porcentaje 10" xfId="1655"/>
    <cellStyle name="Porcentaje 10 2" xfId="1656"/>
    <cellStyle name="Porcentaje 11" xfId="1657"/>
    <cellStyle name="Porcentaje 11 2" xfId="1658"/>
    <cellStyle name="Porcentaje 12" xfId="1659"/>
    <cellStyle name="Porcentaje 12 2" xfId="1660"/>
    <cellStyle name="Porcentaje 13" xfId="1661"/>
    <cellStyle name="Porcentaje 13 2" xfId="1662"/>
    <cellStyle name="Porcentaje 14" xfId="1663"/>
    <cellStyle name="Porcentaje 14 2" xfId="1664"/>
    <cellStyle name="Porcentaje 15" xfId="1665"/>
    <cellStyle name="Porcentaje 15 2" xfId="1666"/>
    <cellStyle name="Porcentaje 16" xfId="1667"/>
    <cellStyle name="Porcentaje 17" xfId="1668"/>
    <cellStyle name="Porcentaje 18" xfId="1669"/>
    <cellStyle name="Porcentaje 19" xfId="1670"/>
    <cellStyle name="Porcentaje 2" xfId="1671"/>
    <cellStyle name="Porcentaje 2 2" xfId="1672"/>
    <cellStyle name="Porcentaje 2 2 2" xfId="1673"/>
    <cellStyle name="Porcentaje 2 3" xfId="1674"/>
    <cellStyle name="Porcentaje 3" xfId="1675"/>
    <cellStyle name="Porcentaje 4" xfId="1676"/>
    <cellStyle name="Porcentaje 5" xfId="1677"/>
    <cellStyle name="Porcentaje 5 2" xfId="1678"/>
    <cellStyle name="Porcentaje 5 2 2" xfId="1679"/>
    <cellStyle name="Porcentaje 5 3" xfId="1680"/>
    <cellStyle name="Porcentaje 6" xfId="1681"/>
    <cellStyle name="Porcentaje 7" xfId="1682"/>
    <cellStyle name="Porcentaje 7 2" xfId="1683"/>
    <cellStyle name="Porcentaje 8" xfId="1684"/>
    <cellStyle name="Porcentaje 8 2" xfId="1685"/>
    <cellStyle name="Porcentaje 9" xfId="1686"/>
    <cellStyle name="Porcentaje 9 2" xfId="1687"/>
    <cellStyle name="Porcentual 2" xfId="1688"/>
    <cellStyle name="Porcentual 2 10" xfId="1689"/>
    <cellStyle name="Porcentual 2 11" xfId="1690"/>
    <cellStyle name="Porcentual 2 12" xfId="1691"/>
    <cellStyle name="Porcentual 2 13" xfId="1692"/>
    <cellStyle name="Porcentual 2 14" xfId="1693"/>
    <cellStyle name="Porcentual 2 15" xfId="1694"/>
    <cellStyle name="Porcentual 2 16" xfId="1695"/>
    <cellStyle name="Porcentual 2 17" xfId="1696"/>
    <cellStyle name="Porcentual 2 18" xfId="1697"/>
    <cellStyle name="Porcentual 2 19" xfId="1698"/>
    <cellStyle name="Porcentual 2 2" xfId="1699"/>
    <cellStyle name="Porcentual 2 2 2" xfId="1700"/>
    <cellStyle name="Porcentual 2 2 3" xfId="1701"/>
    <cellStyle name="Porcentual 2 2 3 2" xfId="1702"/>
    <cellStyle name="Porcentual 2 2 4" xfId="1703"/>
    <cellStyle name="Porcentual 2 20" xfId="1704"/>
    <cellStyle name="Porcentual 2 21" xfId="1705"/>
    <cellStyle name="Porcentual 2 22" xfId="1706"/>
    <cellStyle name="Porcentual 2 23" xfId="1707"/>
    <cellStyle name="Porcentual 2 24" xfId="1708"/>
    <cellStyle name="Porcentual 2 25" xfId="1709"/>
    <cellStyle name="Porcentual 2 26" xfId="1710"/>
    <cellStyle name="Porcentual 2 27" xfId="1711"/>
    <cellStyle name="Porcentual 2 28" xfId="1712"/>
    <cellStyle name="Porcentual 2 29" xfId="1713"/>
    <cellStyle name="Porcentual 2 3" xfId="1714"/>
    <cellStyle name="Porcentual 2 4" xfId="1715"/>
    <cellStyle name="Porcentual 2 5" xfId="1716"/>
    <cellStyle name="Porcentual 2 6" xfId="1717"/>
    <cellStyle name="Porcentual 2 7" xfId="1718"/>
    <cellStyle name="Porcentual 2 8" xfId="1719"/>
    <cellStyle name="Porcentual 2 9" xfId="1720"/>
    <cellStyle name="Porcentual 3" xfId="1721"/>
    <cellStyle name="Porcentual 3 10" xfId="1722"/>
    <cellStyle name="Porcentual 3 11" xfId="1723"/>
    <cellStyle name="Porcentual 3 12" xfId="1724"/>
    <cellStyle name="Porcentual 3 13" xfId="1725"/>
    <cellStyle name="Porcentual 3 14" xfId="1726"/>
    <cellStyle name="Porcentual 3 15" xfId="1727"/>
    <cellStyle name="Porcentual 3 16" xfId="1728"/>
    <cellStyle name="Porcentual 3 17" xfId="1729"/>
    <cellStyle name="Porcentual 3 18" xfId="1730"/>
    <cellStyle name="Porcentual 3 19" xfId="1731"/>
    <cellStyle name="Porcentual 3 2" xfId="1732"/>
    <cellStyle name="Porcentual 3 20" xfId="1733"/>
    <cellStyle name="Porcentual 3 21" xfId="1734"/>
    <cellStyle name="Porcentual 3 22" xfId="1735"/>
    <cellStyle name="Porcentual 3 23" xfId="1736"/>
    <cellStyle name="Porcentual 3 24" xfId="1737"/>
    <cellStyle name="Porcentual 3 25" xfId="1738"/>
    <cellStyle name="Porcentual 3 26" xfId="1739"/>
    <cellStyle name="Porcentual 3 27" xfId="1740"/>
    <cellStyle name="Porcentual 3 28" xfId="1741"/>
    <cellStyle name="Porcentual 3 29" xfId="1742"/>
    <cellStyle name="Porcentual 3 3" xfId="1743"/>
    <cellStyle name="Porcentual 3 30" xfId="1744"/>
    <cellStyle name="Porcentual 3 31" xfId="1745"/>
    <cellStyle name="Porcentual 3 32" xfId="1746"/>
    <cellStyle name="Porcentual 3 33" xfId="1747"/>
    <cellStyle name="Porcentual 3 34" xfId="1748"/>
    <cellStyle name="Porcentual 3 35" xfId="1749"/>
    <cellStyle name="Porcentual 3 36" xfId="1750"/>
    <cellStyle name="Porcentual 3 37" xfId="1751"/>
    <cellStyle name="Porcentual 3 38" xfId="1752"/>
    <cellStyle name="Porcentual 3 4" xfId="1753"/>
    <cellStyle name="Porcentual 3 5" xfId="1754"/>
    <cellStyle name="Porcentual 3 6" xfId="1755"/>
    <cellStyle name="Porcentual 3 7" xfId="1756"/>
    <cellStyle name="Porcentual 3 8" xfId="1757"/>
    <cellStyle name="Porcentual 3 9" xfId="1758"/>
    <cellStyle name="Porcentual 4" xfId="1759"/>
    <cellStyle name="Porcentual 4 10" xfId="1760"/>
    <cellStyle name="Porcentual 4 11" xfId="1761"/>
    <cellStyle name="Porcentual 4 12" xfId="1762"/>
    <cellStyle name="Porcentual 4 13" xfId="1763"/>
    <cellStyle name="Porcentual 4 14" xfId="1764"/>
    <cellStyle name="Porcentual 4 15" xfId="1765"/>
    <cellStyle name="Porcentual 4 16" xfId="1766"/>
    <cellStyle name="Porcentual 4 17" xfId="1767"/>
    <cellStyle name="Porcentual 4 18" xfId="1768"/>
    <cellStyle name="Porcentual 4 19" xfId="1769"/>
    <cellStyle name="Porcentual 4 2" xfId="1770"/>
    <cellStyle name="Porcentual 4 2 2" xfId="1771"/>
    <cellStyle name="Porcentual 4 2 3" xfId="1772"/>
    <cellStyle name="Porcentual 4 20" xfId="1773"/>
    <cellStyle name="Porcentual 4 21" xfId="1774"/>
    <cellStyle name="Porcentual 4 22" xfId="1775"/>
    <cellStyle name="Porcentual 4 23" xfId="1776"/>
    <cellStyle name="Porcentual 4 24" xfId="1777"/>
    <cellStyle name="Porcentual 4 25" xfId="1778"/>
    <cellStyle name="Porcentual 4 26" xfId="1779"/>
    <cellStyle name="Porcentual 4 27" xfId="1780"/>
    <cellStyle name="Porcentual 4 28" xfId="1781"/>
    <cellStyle name="Porcentual 4 29" xfId="1782"/>
    <cellStyle name="Porcentual 4 3" xfId="1783"/>
    <cellStyle name="Porcentual 4 4" xfId="1784"/>
    <cellStyle name="Porcentual 4 5" xfId="1785"/>
    <cellStyle name="Porcentual 4 6" xfId="1786"/>
    <cellStyle name="Porcentual 4 7" xfId="1787"/>
    <cellStyle name="Porcentual 4 8" xfId="1788"/>
    <cellStyle name="Porcentual 4 9" xfId="1789"/>
    <cellStyle name="Porcentual 5" xfId="1790"/>
    <cellStyle name="Porcentual 5 2" xfId="1791"/>
    <cellStyle name="Porcentual 5 3" xfId="1792"/>
    <cellStyle name="Porcentual 5 4" xfId="1793"/>
    <cellStyle name="Porcentual 5 5" xfId="1794"/>
    <cellStyle name="Porcentual 6" xfId="1795"/>
    <cellStyle name="Porcentual 6 2" xfId="1796"/>
    <cellStyle name="Porcentual 7" xfId="1797"/>
    <cellStyle name="Porcentual 7 2" xfId="1798"/>
    <cellStyle name="Porcentual 7 3" xfId="1799"/>
    <cellStyle name="Porcentual 7 3 2" xfId="1800"/>
    <cellStyle name="Porcentual 7 4" xfId="1801"/>
    <cellStyle name="Porcentual 8" xfId="1802"/>
    <cellStyle name="Porcentual 8 2" xfId="1803"/>
    <cellStyle name="Porcentual 9" xfId="1804"/>
    <cellStyle name="Porcentual 9 2" xfId="1805"/>
  </cellStyles>
  <dxfs count="72"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auto="1"/>
      </font>
      <fill>
        <patternFill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9C0006"/>
      </font>
    </dxf>
    <dxf>
      <font>
        <color rgb="FFFF0000"/>
      </font>
      <numFmt numFmtId="178" formatCode="_(* #,##0_);_(* \(#,##0\);_(* &quot;-&quot;??_);_(@_)"/>
    </dxf>
    <dxf>
      <font>
        <b/>
        <i val="0"/>
        <color rgb="FF00B050"/>
      </font>
    </dxf>
    <dxf>
      <font>
        <color rgb="FF9C0006"/>
      </font>
    </dxf>
    <dxf>
      <font>
        <b/>
        <i val="0"/>
        <color rgb="FF00B050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FF0000"/>
      </font>
      <numFmt numFmtId="178" formatCode="_(* #,##0_);_(* \(#,##0\);_(* &quot;-&quot;??_);_(@_)"/>
    </dxf>
    <dxf>
      <font>
        <color rgb="FF9C0006"/>
      </font>
    </dxf>
    <dxf>
      <font>
        <b/>
        <i val="0"/>
        <color auto="1"/>
      </font>
      <fill>
        <patternFill>
          <bgColor rgb="FF92D050"/>
        </patternFill>
      </fill>
    </dxf>
    <dxf>
      <font>
        <color rgb="FF9C0006"/>
      </font>
    </dxf>
    <dxf>
      <font>
        <color rgb="FF9C0006"/>
      </font>
    </dxf>
    <dxf>
      <font>
        <b/>
        <i val="0"/>
        <color rgb="FF00B050"/>
      </font>
    </dxf>
    <dxf>
      <font>
        <color rgb="FFFF0000"/>
      </font>
      <numFmt numFmtId="178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050" b="1" i="0" u="none" strike="noStrike" baseline="0">
                <a:solidFill>
                  <a:srgbClr val="000000"/>
                </a:solidFill>
                <a:latin typeface="Calibri"/>
              </a:rPr>
              <a:t>Por Tipo de Presupuesto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050" b="0" i="0" u="none" strike="noStrike" baseline="0">
                <a:solidFill>
                  <a:srgbClr val="000000"/>
                </a:solidFill>
                <a:latin typeface="Calibri"/>
              </a:rPr>
              <a:t>Saldo Presupuestario vs Ejecucion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1870446573925"/>
          <c:y val="0.16731053591664133"/>
          <c:w val="0.76098057363082772"/>
          <c:h val="0.63625970813410349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'GRUPO DE GASTOS'!$P$8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2"/>
              <c:layout>
                <c:manualLayout>
                  <c:x val="2.5224427892099853E-2"/>
                  <c:y val="4.60704616876952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A7-4AA5-A98B-9283EF49E2F1}"/>
                </c:ext>
              </c:extLst>
            </c:dLbl>
            <c:dLbl>
              <c:idx val="3"/>
              <c:layout>
                <c:manualLayout>
                  <c:x val="3.531419904893978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A7-4AA5-A98B-9283EF49E2F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'GRUPO DE GASTOS'!$N$9:$N$11</c:f>
              <c:strCache>
                <c:ptCount val="3"/>
                <c:pt idx="0">
                  <c:v>Programa Central</c:v>
                </c:pt>
                <c:pt idx="1">
                  <c:v>Programa Sustantivos</c:v>
                </c:pt>
                <c:pt idx="2">
                  <c:v>Partidas no asignables a Programas</c:v>
                </c:pt>
              </c:strCache>
            </c:strRef>
          </c:cat>
          <c:val>
            <c:numRef>
              <c:f>'GRUPO DE GASTOS'!$P$9:$P$11</c:f>
              <c:numCache>
                <c:formatCode>0%</c:formatCode>
                <c:ptCount val="3"/>
                <c:pt idx="0">
                  <c:v>0.11889650702773973</c:v>
                </c:pt>
                <c:pt idx="1">
                  <c:v>0.13529742646825757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7-4AA5-A98B-9283EF49E2F1}"/>
            </c:ext>
          </c:extLst>
        </c:ser>
        <c:ser>
          <c:idx val="0"/>
          <c:order val="1"/>
          <c:tx>
            <c:strRef>
              <c:f>'GRUPO DE GASTOS'!$O$8</c:f>
              <c:strCache>
                <c:ptCount val="1"/>
                <c:pt idx="0">
                  <c:v>SALDO PRESUPUESTARIO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'GRUPO DE GASTOS'!$N$9:$N$11</c:f>
              <c:strCache>
                <c:ptCount val="3"/>
                <c:pt idx="0">
                  <c:v>Programa Central</c:v>
                </c:pt>
                <c:pt idx="1">
                  <c:v>Programa Sustantivos</c:v>
                </c:pt>
                <c:pt idx="2">
                  <c:v>Partidas no asignables a Programas</c:v>
                </c:pt>
              </c:strCache>
            </c:strRef>
          </c:cat>
          <c:val>
            <c:numRef>
              <c:f>'GRUPO DE GASTOS'!$O$9:$O$11</c:f>
              <c:numCache>
                <c:formatCode>0%</c:formatCode>
                <c:ptCount val="3"/>
                <c:pt idx="0">
                  <c:v>0.88110349297226032</c:v>
                </c:pt>
                <c:pt idx="1">
                  <c:v>0.8647025735317424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7-4AA5-A98B-9283EF49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4878192"/>
        <c:axId val="196765656"/>
      </c:barChart>
      <c:catAx>
        <c:axId val="194878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765656"/>
        <c:crosses val="autoZero"/>
        <c:auto val="1"/>
        <c:lblAlgn val="ctr"/>
        <c:lblOffset val="100"/>
        <c:noMultiLvlLbl val="0"/>
      </c:catAx>
      <c:valAx>
        <c:axId val="19676565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94878192"/>
        <c:crosses val="autoZero"/>
        <c:crossBetween val="between"/>
      </c:valAx>
      <c:spPr>
        <a:solidFill>
          <a:srgbClr val="E7E7E7"/>
        </a:solidFill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100" b="1" i="0" u="none" strike="noStrike" baseline="0">
                <a:solidFill>
                  <a:srgbClr val="000000"/>
                </a:solidFill>
                <a:latin typeface="Calibri"/>
              </a:rPr>
              <a:t>Total Ejecutado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100" b="0" i="0" u="none" strike="noStrike" baseline="0">
                <a:solidFill>
                  <a:srgbClr val="000000"/>
                </a:solidFill>
                <a:latin typeface="Calibri"/>
              </a:rPr>
              <a:t>% Participación en el Total</a:t>
            </a:r>
          </a:p>
        </c:rich>
      </c:tx>
      <c:layout>
        <c:manualLayout>
          <c:xMode val="edge"/>
          <c:yMode val="edge"/>
          <c:x val="1.4209532219687493E-2"/>
          <c:y val="3.9553805774278215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14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906578828281674"/>
          <c:y val="9.1071433676352467E-2"/>
          <c:w val="0.62522737895197544"/>
          <c:h val="0.8785348086995739"/>
        </c:manualLayout>
      </c:layout>
      <c:pie3DChart>
        <c:varyColors val="1"/>
        <c:ser>
          <c:idx val="0"/>
          <c:order val="0"/>
          <c:tx>
            <c:strRef>
              <c:f>'GRUPO DE GASTOS'!$O$16</c:f>
              <c:strCache>
                <c:ptCount val="1"/>
                <c:pt idx="0">
                  <c:v>EJECUTADO</c:v>
                </c:pt>
              </c:strCache>
            </c:strRef>
          </c:tx>
          <c:spPr>
            <a:gradFill rotWithShape="0">
              <a:gsLst>
                <a:gs pos="0">
                  <a:srgbClr val="2C5D98"/>
                </a:gs>
                <a:gs pos="80000">
                  <a:srgbClr val="3C7BC7"/>
                </a:gs>
                <a:gs pos="100000">
                  <a:srgbClr val="3A7CCB"/>
                </a:gs>
              </a:gsLst>
              <a:lin ang="162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C7-401D-8339-9DC999AFFCB8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9C7-401D-8339-9DC999AFFCB8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9C7-401D-8339-9DC999AFFCB8}"/>
              </c:ext>
            </c:extLst>
          </c:dPt>
          <c:dLbls>
            <c:dLbl>
              <c:idx val="0"/>
              <c:layout>
                <c:manualLayout>
                  <c:x val="-9.4568646208943504E-3"/>
                  <c:y val="0.24458427194661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9C7-401D-8339-9DC999AFFCB8}"/>
                </c:ext>
              </c:extLst>
            </c:dLbl>
            <c:dLbl>
              <c:idx val="1"/>
              <c:layout>
                <c:manualLayout>
                  <c:x val="-4.3619005568229202E-2"/>
                  <c:y val="-6.10391507596416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C7-401D-8339-9DC999AFFCB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9C7-401D-8339-9DC999AFFC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'GRUPO DE GASTOS'!$N$17:$N$19</c:f>
              <c:strCache>
                <c:ptCount val="3"/>
                <c:pt idx="0">
                  <c:v>10 - Recursos del Tesoro </c:v>
                </c:pt>
                <c:pt idx="1">
                  <c:v>20 - Recursos del Credito Publico </c:v>
                </c:pt>
                <c:pt idx="2">
                  <c:v>30 - Recursos Institucionales </c:v>
                </c:pt>
              </c:strCache>
            </c:strRef>
          </c:cat>
          <c:val>
            <c:numRef>
              <c:f>'GRUPO DE GASTOS'!$P$17:$P$19</c:f>
              <c:numCache>
                <c:formatCode>0%</c:formatCode>
                <c:ptCount val="3"/>
                <c:pt idx="0">
                  <c:v>0.76641046590480888</c:v>
                </c:pt>
                <c:pt idx="1">
                  <c:v>0</c:v>
                </c:pt>
                <c:pt idx="2">
                  <c:v>0.23358953409519118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C7-401D-8339-9DC999AFF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12667108200258"/>
          <c:y val="4.6433628683027584E-2"/>
          <c:w val="0.69987336250901666"/>
          <c:h val="0.72726694671080605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'GRUPO DE GASTOS'!$R$22</c:f>
              <c:strCache>
                <c:ptCount val="1"/>
                <c:pt idx="0">
                  <c:v>EJECUTADO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'GRUPO DE GASTOS'!$N$23:$N$29</c:f>
              <c:strCache>
                <c:ptCount val="7"/>
                <c:pt idx="0">
                  <c:v>Grupo 100</c:v>
                </c:pt>
                <c:pt idx="1">
                  <c:v>Grupo 200</c:v>
                </c:pt>
                <c:pt idx="2">
                  <c:v>Grupo 300</c:v>
                </c:pt>
                <c:pt idx="3">
                  <c:v>Grupo 500</c:v>
                </c:pt>
                <c:pt idx="4">
                  <c:v>Grupo 700</c:v>
                </c:pt>
                <c:pt idx="5">
                  <c:v>Grupo 800</c:v>
                </c:pt>
                <c:pt idx="6">
                  <c:v>Grupo 900</c:v>
                </c:pt>
              </c:strCache>
            </c:strRef>
          </c:cat>
          <c:val>
            <c:numRef>
              <c:f>'GRUPO DE GASTOS'!$R$23:$R$29</c:f>
              <c:numCache>
                <c:formatCode>0%</c:formatCode>
                <c:ptCount val="7"/>
                <c:pt idx="0">
                  <c:v>0.13919417906828091</c:v>
                </c:pt>
                <c:pt idx="1">
                  <c:v>0.12160383531663972</c:v>
                </c:pt>
                <c:pt idx="2">
                  <c:v>0.11265760299532074</c:v>
                </c:pt>
                <c:pt idx="3">
                  <c:v>7.1808676490415516E-2</c:v>
                </c:pt>
                <c:pt idx="4">
                  <c:v>0</c:v>
                </c:pt>
                <c:pt idx="5">
                  <c:v>0.1139752940200331</c:v>
                </c:pt>
                <c:pt idx="6">
                  <c:v>1.3846778243715104E-2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C-44D3-9CCF-17F1F1BC59CE}"/>
            </c:ext>
          </c:extLst>
        </c:ser>
        <c:ser>
          <c:idx val="1"/>
          <c:order val="1"/>
          <c:tx>
            <c:strRef>
              <c:f>'GRUPO DE GASTOS'!$S$22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0070C0"/>
            </a:solidFill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'GRUPO DE GASTOS'!$N$23:$N$29</c:f>
              <c:strCache>
                <c:ptCount val="7"/>
                <c:pt idx="0">
                  <c:v>Grupo 100</c:v>
                </c:pt>
                <c:pt idx="1">
                  <c:v>Grupo 200</c:v>
                </c:pt>
                <c:pt idx="2">
                  <c:v>Grupo 300</c:v>
                </c:pt>
                <c:pt idx="3">
                  <c:v>Grupo 500</c:v>
                </c:pt>
                <c:pt idx="4">
                  <c:v>Grupo 700</c:v>
                </c:pt>
                <c:pt idx="5">
                  <c:v>Grupo 800</c:v>
                </c:pt>
                <c:pt idx="6">
                  <c:v>Grupo 900</c:v>
                </c:pt>
              </c:strCache>
            </c:strRef>
          </c:cat>
          <c:val>
            <c:numRef>
              <c:f>'GRUPO DE GASTOS'!$S$23:$S$29</c:f>
              <c:numCache>
                <c:formatCode>0%</c:formatCode>
                <c:ptCount val="7"/>
                <c:pt idx="0">
                  <c:v>0.86080582093171909</c:v>
                </c:pt>
                <c:pt idx="1">
                  <c:v>0.87839616468336035</c:v>
                </c:pt>
                <c:pt idx="2">
                  <c:v>0.88734239700467921</c:v>
                </c:pt>
                <c:pt idx="3">
                  <c:v>0.92819132350958455</c:v>
                </c:pt>
                <c:pt idx="4">
                  <c:v>1</c:v>
                </c:pt>
                <c:pt idx="5">
                  <c:v>0.88602470597996696</c:v>
                </c:pt>
                <c:pt idx="6">
                  <c:v>0.98615322175628484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C-44D3-9CCF-17F1F1BC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196987360"/>
        <c:axId val="196987744"/>
        <c:axId val="0"/>
      </c:bar3DChart>
      <c:catAx>
        <c:axId val="19698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987744"/>
        <c:crosses val="autoZero"/>
        <c:auto val="1"/>
        <c:lblAlgn val="ctr"/>
        <c:lblOffset val="100"/>
        <c:noMultiLvlLbl val="0"/>
      </c:catAx>
      <c:valAx>
        <c:axId val="19698774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9873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jpe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1129553</xdr:colOff>
      <xdr:row>0</xdr:row>
      <xdr:rowOff>47625</xdr:rowOff>
    </xdr:from>
    <xdr:to>
      <xdr:col>5</xdr:col>
      <xdr:colOff>28575</xdr:colOff>
      <xdr:row>4</xdr:row>
      <xdr:rowOff>9525</xdr:rowOff>
    </xdr:to>
    <xdr:pic>
      <xdr:nvPicPr>
        <xdr:cNvPr id="4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028" y="47625"/>
          <a:ext cx="109929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57150</xdr:rowOff>
    </xdr:from>
    <xdr:to>
      <xdr:col>0</xdr:col>
      <xdr:colOff>1333500</xdr:colOff>
      <xdr:row>3</xdr:row>
      <xdr:rowOff>0</xdr:rowOff>
    </xdr:to>
    <xdr:pic>
      <xdr:nvPicPr>
        <xdr:cNvPr id="5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285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160804</xdr:colOff>
      <xdr:row>8</xdr:row>
      <xdr:rowOff>49306</xdr:rowOff>
    </xdr:from>
    <xdr:to>
      <xdr:col>11</xdr:col>
      <xdr:colOff>703729</xdr:colOff>
      <xdr:row>15</xdr:row>
      <xdr:rowOff>306481</xdr:rowOff>
    </xdr:to>
    <xdr:graphicFrame macro="">
      <xdr:nvGraphicFramePr>
        <xdr:cNvPr id="29793340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196663</xdr:colOff>
      <xdr:row>17</xdr:row>
      <xdr:rowOff>63873</xdr:rowOff>
    </xdr:from>
    <xdr:to>
      <xdr:col>11</xdr:col>
      <xdr:colOff>720538</xdr:colOff>
      <xdr:row>21</xdr:row>
      <xdr:rowOff>44823</xdr:rowOff>
    </xdr:to>
    <xdr:graphicFrame macro="">
      <xdr:nvGraphicFramePr>
        <xdr:cNvPr id="29793341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185458</xdr:colOff>
      <xdr:row>21</xdr:row>
      <xdr:rowOff>131108</xdr:rowOff>
    </xdr:from>
    <xdr:to>
      <xdr:col>11</xdr:col>
      <xdr:colOff>709333</xdr:colOff>
      <xdr:row>30</xdr:row>
      <xdr:rowOff>216833</xdr:rowOff>
    </xdr:to>
    <xdr:graphicFrame macro="">
      <xdr:nvGraphicFramePr>
        <xdr:cNvPr id="2979334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412843</xdr:colOff>
      <xdr:row>0</xdr:row>
      <xdr:rowOff>1</xdr:rowOff>
    </xdr:from>
    <xdr:to>
      <xdr:col>12</xdr:col>
      <xdr:colOff>17368</xdr:colOff>
      <xdr:row>3</xdr:row>
      <xdr:rowOff>145678</xdr:rowOff>
    </xdr:to>
    <xdr:pic>
      <xdr:nvPicPr>
        <xdr:cNvPr id="9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8019" y="1"/>
          <a:ext cx="1128525" cy="8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146798</xdr:rowOff>
    </xdr:from>
    <xdr:to>
      <xdr:col>0</xdr:col>
      <xdr:colOff>1199030</xdr:colOff>
      <xdr:row>3</xdr:row>
      <xdr:rowOff>26485</xdr:rowOff>
    </xdr:to>
    <xdr:pic>
      <xdr:nvPicPr>
        <xdr:cNvPr id="10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46798"/>
          <a:ext cx="1151404" cy="5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0.00252</cdr:x>
      <cdr:y>0.02226</cdr:y>
    </cdr:from>
    <cdr:to>
      <cdr:x>0.22089</cdr:x>
      <cdr:y>0.44319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154" y="54078"/>
          <a:ext cx="1131794" cy="1019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s-PY" sz="1100" b="1" i="0" baseline="0">
              <a:effectLst/>
              <a:latin typeface="+mn-lt"/>
              <a:ea typeface="+mn-ea"/>
              <a:cs typeface="+mn-cs"/>
            </a:rPr>
            <a:t>Por Grupo de Gasto</a:t>
          </a:r>
          <a:endParaRPr lang="es-PY">
            <a:effectLst/>
          </a:endParaRPr>
        </a:p>
        <a:p xmlns:a="http://schemas.openxmlformats.org/drawingml/2006/main">
          <a:pPr algn="ctr" rtl="0"/>
          <a:r>
            <a:rPr lang="es-PY" sz="1100" b="0" i="0" baseline="0">
              <a:effectLst/>
              <a:latin typeface="+mn-lt"/>
              <a:ea typeface="+mn-ea"/>
              <a:cs typeface="+mn-cs"/>
            </a:rPr>
            <a:t>Saldo Presupuestario vs Ejecucion</a:t>
          </a:r>
          <a:endParaRPr lang="es-PY">
            <a:effectLst/>
          </a:endParaRPr>
        </a:p>
        <a:p xmlns:a="http://schemas.openxmlformats.org/drawingml/2006/main">
          <a:pPr algn="ctr"/>
          <a:endParaRPr lang="es-PY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1129553</xdr:colOff>
      <xdr:row>0</xdr:row>
      <xdr:rowOff>47625</xdr:rowOff>
    </xdr:from>
    <xdr:to>
      <xdr:col>5</xdr:col>
      <xdr:colOff>28575</xdr:colOff>
      <xdr:row>4</xdr:row>
      <xdr:rowOff>9525</xdr:rowOff>
    </xdr:to>
    <xdr:pic>
      <xdr:nvPicPr>
        <xdr:cNvPr id="8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028" y="47625"/>
          <a:ext cx="109929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57150</xdr:rowOff>
    </xdr:from>
    <xdr:to>
      <xdr:col>0</xdr:col>
      <xdr:colOff>1333500</xdr:colOff>
      <xdr:row>3</xdr:row>
      <xdr:rowOff>0</xdr:rowOff>
    </xdr:to>
    <xdr:pic>
      <xdr:nvPicPr>
        <xdr:cNvPr id="9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4850"/>
          <a:ext cx="1285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0</xdr:row>
      <xdr:rowOff>57150</xdr:rowOff>
    </xdr:from>
    <xdr:to>
      <xdr:col>7</xdr:col>
      <xdr:colOff>609600</xdr:colOff>
      <xdr:row>4</xdr:row>
      <xdr:rowOff>9525</xdr:rowOff>
    </xdr:to>
    <xdr:pic>
      <xdr:nvPicPr>
        <xdr:cNvPr id="28618317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7150"/>
          <a:ext cx="1266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57150</xdr:rowOff>
    </xdr:from>
    <xdr:to>
      <xdr:col>1</xdr:col>
      <xdr:colOff>647700</xdr:colOff>
      <xdr:row>3</xdr:row>
      <xdr:rowOff>0</xdr:rowOff>
    </xdr:to>
    <xdr:pic>
      <xdr:nvPicPr>
        <xdr:cNvPr id="28618318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295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1170224</xdr:colOff>
      <xdr:row>0</xdr:row>
      <xdr:rowOff>40584</xdr:rowOff>
    </xdr:from>
    <xdr:to>
      <xdr:col>8</xdr:col>
      <xdr:colOff>1214230</xdr:colOff>
      <xdr:row>3</xdr:row>
      <xdr:rowOff>82826</xdr:rowOff>
    </xdr:to>
    <xdr:pic>
      <xdr:nvPicPr>
        <xdr:cNvPr id="4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8876" y="40584"/>
          <a:ext cx="1261550" cy="655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22777</xdr:colOff>
      <xdr:row>0</xdr:row>
      <xdr:rowOff>98562</xdr:rowOff>
    </xdr:from>
    <xdr:to>
      <xdr:col>1</xdr:col>
      <xdr:colOff>109694</xdr:colOff>
      <xdr:row>2</xdr:row>
      <xdr:rowOff>173934</xdr:rowOff>
    </xdr:to>
    <xdr:pic>
      <xdr:nvPicPr>
        <xdr:cNvPr id="5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77" y="98562"/>
          <a:ext cx="1362439" cy="5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der-3otjey1vo\proyecto%2013-07-2004\Escenarios%20completos\Documents%20and%20Settings\i1301001\Escritorio\005\PROYECTO%202004%20PNUD\PROY%202004\ARCHIVOS%202003\BASE%20DE%20DATOS%20UTI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08\pryecto%202006\PROYECTO%202004%20PNUD\03%20-%201er.%20Proyecto%20Carlos%2002\PROY%202004\ARCHIVOS%202003\BASE%20DE%20DATOS%20UTI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1999\PROYECTO%20DEL%20A&#209;O%202000\PROYECTO%202000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0%20-%20PROYECTO%202004%20C.N\Documents%20and%20Settings\P.N.U.D\Escritorio\PRESUPUESTO%202004%20C.J.C.S.P\ARCHIVOS%202003\BASE%20DE%20DATOS%20UTI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37\roger%202005\PROYECTO%202004%20PNUD\03%20-%201er.%20Proyecto%20Carlos%2002\PROY%202004\ARCHIVOS%202003\BASE%20DE%20DATOS%20UTI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der-3otjey1vo\INTERIOR\04%20-%20A&#209;O%202004\02%20-%20AMPLIACION\04%20-%20A&#209;O%202004\02%20-%20AMPLIACION\1RA.%20AMPLIACION%20SUSANA\00%20-%20PROYECTO%20ANEXO%20-%20%20GASTOS%20AMPLIACION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08\pryecto%202006\Documents%20and%20Settings\DP042410245\Escritorio\fatitalinda\04%20-%20A&#209;O%202004\02%20-%20AMPLIACION\04%20-%20A&#209;O%202004\02%20-%20AMPLIACION\1RA.%20AMPLIACION%20SUSANA\00%20-%20PROYECTO%20ANEXO%20-%20%20GASTOS%20AMPLIACION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  <sheetName val="Plan_de_Compras_(Art__solicit_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  <sheetName val="Plan_de_Compras_(Art__solicit_)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OS REP.ESC.BASE 1"/>
      <sheetName val="Compa2003-2004, Base 1"/>
      <sheetName val="Form. F-G03 x grupo del gasto"/>
      <sheetName val="JUst. de montos-base 1"/>
      <sheetName val="Plan de Adquisiciones"/>
      <sheetName val="INTERIOR CREACIONES (20%) (2)"/>
      <sheetName val="INTERIOR"/>
      <sheetName val="INTERIOR (20%)"/>
      <sheetName val="LEY  (20%) "/>
      <sheetName val="LEY  (20%)  (2)"/>
      <sheetName val="TABLA DE ASIGNACION"/>
      <sheetName val="INTERIOR CREACIONES (20%)"/>
      <sheetName val=" CREACIONES SIST. PEN."/>
      <sheetName val="CREACIONES SIST. PENA (20%) (3)"/>
      <sheetName val="INTERIOR CREACIONES (20%) (3)"/>
      <sheetName val="MONTOS_REP_ESC_BASE_1"/>
      <sheetName val="Compa2003-2004,_Base_1"/>
      <sheetName val="Form__F-G03_x_grupo_del_gasto"/>
      <sheetName val="JUst__de_montos-base_1"/>
      <sheetName val="Plan_de_Adquisiciones"/>
      <sheetName val="INTERIOR_CREACIONES_(20%)_(2)"/>
      <sheetName val="INTERIOR_(20%)"/>
      <sheetName val="LEY__(20%)_"/>
      <sheetName val="LEY__(20%)__(2)"/>
      <sheetName val="TABLA_DE_ASIGNACION"/>
      <sheetName val="INTERIOR_CREACIONES_(20%)"/>
      <sheetName val="_CREACIONES_SIST__PEN_"/>
      <sheetName val="CREACIONES_SIST__PENA_(20%)_(3)"/>
      <sheetName val="INTERIOR_CREACIONES_(20%)_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A12" t="str">
            <v>CODIGO</v>
          </cell>
          <cell r="B12" t="str">
            <v>NOMBRE</v>
          </cell>
          <cell r="C12" t="str">
            <v>APELLIDO</v>
          </cell>
          <cell r="D12" t="str">
            <v>IDENTIDAD</v>
          </cell>
          <cell r="E12" t="str">
            <v>LINEA</v>
          </cell>
          <cell r="F12" t="str">
            <v>TIPO</v>
          </cell>
          <cell r="G12" t="str">
            <v>INTERLINEA</v>
          </cell>
          <cell r="H12" t="str">
            <v>CARGO</v>
          </cell>
        </row>
        <row r="13">
          <cell r="A13">
            <v>1</v>
          </cell>
          <cell r="B13" t="str">
            <v/>
          </cell>
          <cell r="C13" t="str">
            <v/>
          </cell>
          <cell r="D13">
            <v>4</v>
          </cell>
          <cell r="E13" t="str">
            <v/>
          </cell>
          <cell r="F13">
            <v>6</v>
          </cell>
          <cell r="H13" t="str">
            <v/>
          </cell>
        </row>
        <row r="14">
          <cell r="A14">
            <v>2</v>
          </cell>
        </row>
        <row r="15">
          <cell r="A15">
            <v>3</v>
          </cell>
          <cell r="B15" t="str">
            <v>TIPO DE PRESUPUESTO</v>
          </cell>
          <cell r="C15" t="str">
            <v>: 2     -  PROGRAMAS DE ACCION</v>
          </cell>
        </row>
        <row r="16">
          <cell r="A16">
            <v>4</v>
          </cell>
          <cell r="B16" t="str">
            <v>PROGRAMA</v>
          </cell>
          <cell r="C16" t="str">
            <v>: 001  -  ADMINISTRACION DE JUSTICIA</v>
          </cell>
        </row>
        <row r="17">
          <cell r="A17">
            <v>5</v>
          </cell>
          <cell r="B17" t="str">
            <v>SUB  -   PROGRAMA</v>
          </cell>
          <cell r="C17" t="str">
            <v>: 02    -  CIRCUNSCRIPCION JUDICIAL GUAIRA Y CAAZAPA</v>
          </cell>
        </row>
        <row r="18">
          <cell r="A18">
            <v>6</v>
          </cell>
          <cell r="B18" t="str">
            <v>OBJETO</v>
          </cell>
          <cell r="C18" t="str">
            <v>: 111  -  SUELDOS</v>
          </cell>
        </row>
        <row r="19">
          <cell r="A19">
            <v>7</v>
          </cell>
          <cell r="B19" t="str">
            <v>FUENTE DE FINANCIAMIENTO</v>
          </cell>
          <cell r="C19" t="str">
            <v>: 10    -  RECURSOS DEL TESORO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  <cell r="B23" t="str">
            <v>CIRCUNSCRIPCION JUDICIAL DE GUAIRA Y CAAZAPA</v>
          </cell>
          <cell r="F23" t="str">
            <v>DP</v>
          </cell>
        </row>
        <row r="24">
          <cell r="A24">
            <v>12</v>
          </cell>
          <cell r="B24" t="str">
            <v>TRIB. APEL. CIVIL, COMERCIAL Y LABORAL</v>
          </cell>
          <cell r="F24" t="str">
            <v>DP</v>
          </cell>
        </row>
        <row r="25">
          <cell r="A25">
            <v>13</v>
          </cell>
          <cell r="B25" t="str">
            <v>JUAN LUCIANO</v>
          </cell>
          <cell r="C25" t="str">
            <v>MARECOS BENITEZ</v>
          </cell>
          <cell r="D25" t="str">
            <v>577732</v>
          </cell>
          <cell r="E25">
            <v>2502000</v>
          </cell>
          <cell r="F25" t="str">
            <v>PP</v>
          </cell>
          <cell r="H25" t="str">
            <v>MIEMBRO</v>
          </cell>
        </row>
        <row r="26">
          <cell r="A26">
            <v>14</v>
          </cell>
          <cell r="B26" t="str">
            <v>AGUSTIN</v>
          </cell>
          <cell r="C26" t="str">
            <v>TELLES MOREL</v>
          </cell>
          <cell r="D26" t="str">
            <v>232750</v>
          </cell>
          <cell r="E26">
            <v>2502000</v>
          </cell>
          <cell r="F26" t="str">
            <v>PP</v>
          </cell>
          <cell r="H26" t="str">
            <v>MIEMBRO</v>
          </cell>
        </row>
        <row r="27">
          <cell r="A27">
            <v>15</v>
          </cell>
          <cell r="B27" t="str">
            <v>CARLOS GUILLERMO</v>
          </cell>
          <cell r="C27" t="str">
            <v>REHNTELDT</v>
          </cell>
          <cell r="D27" t="str">
            <v>219809</v>
          </cell>
          <cell r="E27">
            <v>2502000</v>
          </cell>
          <cell r="F27" t="str">
            <v>PP</v>
          </cell>
          <cell r="H27" t="str">
            <v>MIEMBRO</v>
          </cell>
        </row>
        <row r="28">
          <cell r="A28">
            <v>16</v>
          </cell>
          <cell r="B28" t="str">
            <v>BERNARDO JAVIER</v>
          </cell>
          <cell r="C28" t="str">
            <v>ELIZAUR AGUIRRE</v>
          </cell>
          <cell r="D28" t="str">
            <v>1364046</v>
          </cell>
          <cell r="E28">
            <v>2503000</v>
          </cell>
          <cell r="F28" t="str">
            <v>PP</v>
          </cell>
          <cell r="H28" t="str">
            <v>SECRETARIO</v>
          </cell>
        </row>
        <row r="29">
          <cell r="A29">
            <v>17</v>
          </cell>
          <cell r="B29" t="str">
            <v>JUAN MANUEL</v>
          </cell>
          <cell r="C29" t="str">
            <v>BELLENZIER</v>
          </cell>
          <cell r="D29" t="str">
            <v>1718445</v>
          </cell>
          <cell r="E29">
            <v>2504000</v>
          </cell>
          <cell r="F29" t="str">
            <v>PP</v>
          </cell>
          <cell r="H29" t="str">
            <v>UJIER NOTIFICADOR</v>
          </cell>
        </row>
        <row r="30">
          <cell r="A30">
            <v>18</v>
          </cell>
          <cell r="B30" t="str">
            <v>MAGDALENA SOFIA</v>
          </cell>
          <cell r="C30" t="str">
            <v>NARVAEZ DE BELLENZIER</v>
          </cell>
          <cell r="D30" t="str">
            <v>1704446</v>
          </cell>
          <cell r="E30">
            <v>2505000</v>
          </cell>
          <cell r="F30" t="str">
            <v>PP</v>
          </cell>
          <cell r="H30" t="str">
            <v>OF.DE SCRIA.</v>
          </cell>
        </row>
        <row r="31">
          <cell r="A31">
            <v>19</v>
          </cell>
          <cell r="B31" t="str">
            <v>JUAN CARLOS</v>
          </cell>
          <cell r="C31" t="str">
            <v>GONZALEZ ALVARIZA</v>
          </cell>
          <cell r="D31" t="str">
            <v>2236279</v>
          </cell>
          <cell r="E31">
            <v>2506000</v>
          </cell>
          <cell r="F31" t="str">
            <v>PP</v>
          </cell>
          <cell r="H31" t="str">
            <v>DACTILOGRAFO</v>
          </cell>
        </row>
        <row r="32">
          <cell r="A32">
            <v>20</v>
          </cell>
          <cell r="B32" t="str">
            <v>V A C A N T E</v>
          </cell>
          <cell r="E32">
            <v>2507000</v>
          </cell>
          <cell r="F32" t="str">
            <v>VP</v>
          </cell>
          <cell r="H32" t="str">
            <v>ASISTENTE SOCIAL</v>
          </cell>
        </row>
        <row r="33">
          <cell r="B33" t="str">
            <v>V A C A N T E</v>
          </cell>
          <cell r="G33">
            <v>2507010</v>
          </cell>
          <cell r="H33" t="str">
            <v>RELATOR</v>
          </cell>
        </row>
        <row r="34">
          <cell r="A34">
            <v>21</v>
          </cell>
          <cell r="B34" t="str">
            <v>JUZG.1RA. INST. C.C.LAB. 1° TURNO</v>
          </cell>
          <cell r="F34" t="str">
            <v>DP</v>
          </cell>
        </row>
        <row r="35">
          <cell r="A35">
            <v>22</v>
          </cell>
          <cell r="B35" t="str">
            <v>SIMON DARIO</v>
          </cell>
          <cell r="C35" t="str">
            <v>CARDOZO BOGADO</v>
          </cell>
          <cell r="D35" t="str">
            <v>383934</v>
          </cell>
          <cell r="E35">
            <v>2509000</v>
          </cell>
          <cell r="F35" t="str">
            <v>PP</v>
          </cell>
          <cell r="H35" t="str">
            <v>JUEZ</v>
          </cell>
        </row>
        <row r="36">
          <cell r="A36">
            <v>23</v>
          </cell>
          <cell r="B36" t="str">
            <v>CESAR RIGOBERTO</v>
          </cell>
          <cell r="C36" t="str">
            <v>BATAGLIA</v>
          </cell>
          <cell r="D36" t="str">
            <v>611070</v>
          </cell>
          <cell r="E36">
            <v>2510000</v>
          </cell>
          <cell r="F36" t="str">
            <v>PP</v>
          </cell>
          <cell r="H36" t="str">
            <v>SECRETARIO</v>
          </cell>
        </row>
        <row r="37">
          <cell r="A37">
            <v>24</v>
          </cell>
          <cell r="B37" t="str">
            <v>VICTOR RIVAS</v>
          </cell>
          <cell r="C37" t="str">
            <v>MAIDANA</v>
          </cell>
          <cell r="D37" t="str">
            <v>1702827</v>
          </cell>
          <cell r="E37">
            <v>2510000</v>
          </cell>
          <cell r="F37" t="str">
            <v>PP</v>
          </cell>
          <cell r="H37" t="str">
            <v>SECRETARIO</v>
          </cell>
        </row>
        <row r="38">
          <cell r="A38">
            <v>25</v>
          </cell>
          <cell r="B38" t="str">
            <v>NIDIA BEATRIZ</v>
          </cell>
          <cell r="C38" t="str">
            <v>DUARTE VILLALBA</v>
          </cell>
          <cell r="D38" t="str">
            <v>973205</v>
          </cell>
          <cell r="E38">
            <v>2511000</v>
          </cell>
          <cell r="F38" t="str">
            <v>PP</v>
          </cell>
          <cell r="H38" t="str">
            <v>UJIER NOTIFICADOR</v>
          </cell>
        </row>
        <row r="39">
          <cell r="A39">
            <v>26</v>
          </cell>
          <cell r="B39" t="str">
            <v>NESTOR</v>
          </cell>
          <cell r="C39" t="str">
            <v>NARVAEZ</v>
          </cell>
          <cell r="D39" t="str">
            <v>1007435</v>
          </cell>
          <cell r="E39">
            <v>2512000</v>
          </cell>
          <cell r="F39" t="str">
            <v>PP</v>
          </cell>
          <cell r="H39" t="str">
            <v>OFICIAL DE SECRETARI</v>
          </cell>
        </row>
        <row r="40">
          <cell r="A40">
            <v>27</v>
          </cell>
          <cell r="B40" t="str">
            <v>RICARDO</v>
          </cell>
          <cell r="C40" t="str">
            <v>GOMEZ</v>
          </cell>
          <cell r="D40" t="str">
            <v>1450247</v>
          </cell>
          <cell r="E40">
            <v>2512000</v>
          </cell>
          <cell r="F40" t="str">
            <v>PP</v>
          </cell>
          <cell r="H40" t="str">
            <v>OFICIAL DE SECRETARI</v>
          </cell>
        </row>
        <row r="41">
          <cell r="A41">
            <v>28</v>
          </cell>
          <cell r="B41" t="str">
            <v>CESAR A.</v>
          </cell>
          <cell r="C41" t="str">
            <v>BENITEZ JARA</v>
          </cell>
          <cell r="D41" t="str">
            <v>728219</v>
          </cell>
          <cell r="E41">
            <v>2513000</v>
          </cell>
          <cell r="F41" t="str">
            <v>PP</v>
          </cell>
          <cell r="H41" t="str">
            <v>DACTILOGRAFO</v>
          </cell>
        </row>
        <row r="42">
          <cell r="A42">
            <v>29</v>
          </cell>
          <cell r="B42" t="str">
            <v>MARA ELIZABETH</v>
          </cell>
          <cell r="C42" t="str">
            <v>FARIÑA BARRIOS</v>
          </cell>
          <cell r="D42" t="str">
            <v>1357850</v>
          </cell>
          <cell r="E42">
            <v>2513000</v>
          </cell>
          <cell r="F42" t="str">
            <v>PP</v>
          </cell>
          <cell r="H42" t="str">
            <v>DACTILOGRAFO</v>
          </cell>
        </row>
        <row r="43">
          <cell r="A43">
            <v>30</v>
          </cell>
          <cell r="B43" t="str">
            <v>SEGUNDO TURNO</v>
          </cell>
          <cell r="F43" t="str">
            <v>DP</v>
          </cell>
        </row>
        <row r="44">
          <cell r="A44">
            <v>31</v>
          </cell>
          <cell r="B44" t="str">
            <v>LUCILA ANTONIA</v>
          </cell>
          <cell r="C44" t="str">
            <v>FERNANDEZ DE ECHAURI</v>
          </cell>
          <cell r="D44" t="str">
            <v>617839</v>
          </cell>
          <cell r="E44">
            <v>2515000</v>
          </cell>
          <cell r="F44" t="str">
            <v>PP</v>
          </cell>
          <cell r="H44" t="str">
            <v>JUEZ</v>
          </cell>
        </row>
        <row r="45">
          <cell r="A45">
            <v>32</v>
          </cell>
          <cell r="B45" t="str">
            <v>ARMANDO</v>
          </cell>
          <cell r="C45" t="str">
            <v>ALMADA</v>
          </cell>
          <cell r="D45" t="str">
            <v>452531</v>
          </cell>
          <cell r="E45">
            <v>2516000</v>
          </cell>
          <cell r="F45" t="str">
            <v>PP</v>
          </cell>
          <cell r="H45" t="str">
            <v>SECRETARIO</v>
          </cell>
        </row>
        <row r="46">
          <cell r="A46">
            <v>33</v>
          </cell>
          <cell r="B46" t="str">
            <v>ANGEL</v>
          </cell>
          <cell r="C46" t="str">
            <v>RUIZ DIAZ</v>
          </cell>
          <cell r="D46" t="str">
            <v>1509433</v>
          </cell>
          <cell r="E46">
            <v>2516000</v>
          </cell>
          <cell r="F46" t="str">
            <v>PP</v>
          </cell>
          <cell r="H46" t="str">
            <v>SECRETARIO</v>
          </cell>
        </row>
        <row r="47">
          <cell r="A47">
            <v>34</v>
          </cell>
          <cell r="B47" t="str">
            <v>MIRNA ESTER</v>
          </cell>
          <cell r="C47" t="str">
            <v>ROLON DE SPEZZINI</v>
          </cell>
          <cell r="D47" t="str">
            <v>1163764</v>
          </cell>
          <cell r="E47">
            <v>2517000</v>
          </cell>
          <cell r="F47" t="str">
            <v>PP</v>
          </cell>
          <cell r="H47" t="str">
            <v>UJIER NOTIFICADOR</v>
          </cell>
        </row>
        <row r="48">
          <cell r="A48">
            <v>35</v>
          </cell>
          <cell r="B48" t="str">
            <v>FRANCISCO</v>
          </cell>
          <cell r="C48" t="str">
            <v>GONZALEZ</v>
          </cell>
          <cell r="D48" t="str">
            <v>937785</v>
          </cell>
          <cell r="E48">
            <v>2518000</v>
          </cell>
          <cell r="F48" t="str">
            <v>PP</v>
          </cell>
          <cell r="H48" t="str">
            <v>OFICIAL DE SECRETARI</v>
          </cell>
        </row>
        <row r="49">
          <cell r="A49">
            <v>36</v>
          </cell>
          <cell r="B49" t="str">
            <v>ANTONIO J.</v>
          </cell>
          <cell r="C49" t="str">
            <v>RUIZ A.</v>
          </cell>
          <cell r="D49" t="str">
            <v>2053230</v>
          </cell>
          <cell r="E49">
            <v>2518000</v>
          </cell>
          <cell r="F49" t="str">
            <v>PP</v>
          </cell>
          <cell r="H49" t="str">
            <v>OFICIAL DE SECRETARI</v>
          </cell>
        </row>
        <row r="50">
          <cell r="A50">
            <v>37</v>
          </cell>
          <cell r="B50" t="str">
            <v>ELSA ANTONIA</v>
          </cell>
          <cell r="C50" t="str">
            <v>CABRAL SEGOVIA</v>
          </cell>
          <cell r="D50" t="str">
            <v>2277896</v>
          </cell>
          <cell r="E50">
            <v>2519000</v>
          </cell>
          <cell r="F50" t="str">
            <v>PP</v>
          </cell>
          <cell r="H50" t="str">
            <v>DACTILOGRAFO</v>
          </cell>
        </row>
        <row r="51">
          <cell r="A51">
            <v>38</v>
          </cell>
          <cell r="B51" t="str">
            <v>ELSA</v>
          </cell>
          <cell r="C51" t="str">
            <v>DUARTE DE ALMADA</v>
          </cell>
          <cell r="D51" t="str">
            <v>776930</v>
          </cell>
          <cell r="E51">
            <v>2519000</v>
          </cell>
          <cell r="F51" t="str">
            <v>PP</v>
          </cell>
          <cell r="H51" t="str">
            <v>DACTILOGRAFO</v>
          </cell>
        </row>
        <row r="52">
          <cell r="B52" t="str">
            <v>JUZGADO 1RA. INST. TUT. Y CORREC. DEL MENOR</v>
          </cell>
          <cell r="F52" t="str">
            <v>DP</v>
          </cell>
        </row>
        <row r="53">
          <cell r="B53" t="str">
            <v>VACANTE</v>
          </cell>
          <cell r="C53" t="str">
            <v/>
          </cell>
          <cell r="D53" t="str">
            <v>617839</v>
          </cell>
          <cell r="F53" t="str">
            <v>PP</v>
          </cell>
          <cell r="G53">
            <v>2519010</v>
          </cell>
          <cell r="H53" t="str">
            <v>JUEZ</v>
          </cell>
        </row>
        <row r="54">
          <cell r="B54" t="str">
            <v>VACANTE</v>
          </cell>
          <cell r="C54" t="str">
            <v/>
          </cell>
          <cell r="D54" t="str">
            <v>452531</v>
          </cell>
          <cell r="F54" t="str">
            <v>PP</v>
          </cell>
          <cell r="G54">
            <v>2519020</v>
          </cell>
          <cell r="H54" t="str">
            <v>SECRETARIO</v>
          </cell>
        </row>
        <row r="55">
          <cell r="B55" t="str">
            <v>VACANTE</v>
          </cell>
          <cell r="C55" t="str">
            <v/>
          </cell>
          <cell r="D55" t="str">
            <v>1509433</v>
          </cell>
          <cell r="F55" t="str">
            <v>PP</v>
          </cell>
          <cell r="G55">
            <v>2519030</v>
          </cell>
          <cell r="H55" t="str">
            <v>SECRETARIO</v>
          </cell>
        </row>
        <row r="56">
          <cell r="B56" t="str">
            <v>VACANTE</v>
          </cell>
          <cell r="C56" t="str">
            <v/>
          </cell>
          <cell r="D56" t="str">
            <v>1163764</v>
          </cell>
          <cell r="F56" t="str">
            <v>PP</v>
          </cell>
          <cell r="G56">
            <v>2519040</v>
          </cell>
          <cell r="H56" t="str">
            <v>UJIER NOTIFICADOR</v>
          </cell>
        </row>
        <row r="57">
          <cell r="B57" t="str">
            <v>VACANTE</v>
          </cell>
          <cell r="C57" t="str">
            <v/>
          </cell>
          <cell r="D57" t="str">
            <v>937785</v>
          </cell>
          <cell r="F57" t="str">
            <v>PP</v>
          </cell>
          <cell r="G57">
            <v>2519050</v>
          </cell>
          <cell r="H57" t="str">
            <v>OFICIAL DE SECRETARI</v>
          </cell>
        </row>
        <row r="58">
          <cell r="B58" t="str">
            <v>VACANTE</v>
          </cell>
          <cell r="C58" t="str">
            <v/>
          </cell>
          <cell r="D58" t="str">
            <v>2053230</v>
          </cell>
          <cell r="F58" t="str">
            <v>PP</v>
          </cell>
          <cell r="G58">
            <v>2519060</v>
          </cell>
          <cell r="H58" t="str">
            <v>OFICIAL DE SECRETARI</v>
          </cell>
        </row>
        <row r="59">
          <cell r="B59" t="str">
            <v>VACANTE</v>
          </cell>
          <cell r="C59" t="str">
            <v/>
          </cell>
          <cell r="D59" t="str">
            <v>2277896</v>
          </cell>
          <cell r="F59" t="str">
            <v>PP</v>
          </cell>
          <cell r="G59">
            <v>2519070</v>
          </cell>
          <cell r="H59" t="str">
            <v>DACTILOGRAFO</v>
          </cell>
        </row>
        <row r="60">
          <cell r="B60" t="str">
            <v>VACANTE</v>
          </cell>
          <cell r="C60" t="str">
            <v/>
          </cell>
          <cell r="D60" t="str">
            <v>776930</v>
          </cell>
          <cell r="F60" t="str">
            <v>PP</v>
          </cell>
          <cell r="G60">
            <v>2519080</v>
          </cell>
          <cell r="H60" t="str">
            <v>DACTILOGRAFO</v>
          </cell>
        </row>
        <row r="61">
          <cell r="A61">
            <v>39</v>
          </cell>
          <cell r="B61" t="str">
            <v>TRIBUNAL DE SENTENCIA</v>
          </cell>
        </row>
        <row r="62">
          <cell r="A62">
            <v>40</v>
          </cell>
          <cell r="B62" t="str">
            <v>VACANTE</v>
          </cell>
          <cell r="E62">
            <v>2519100</v>
          </cell>
          <cell r="H62" t="str">
            <v>JUEZ EN LO PENAL</v>
          </cell>
        </row>
        <row r="63">
          <cell r="A63">
            <v>41</v>
          </cell>
          <cell r="B63" t="str">
            <v>VACANTE</v>
          </cell>
          <cell r="E63">
            <v>2519100</v>
          </cell>
          <cell r="H63" t="str">
            <v>JUEZ EN LO PENAL</v>
          </cell>
        </row>
        <row r="64">
          <cell r="A64">
            <v>42</v>
          </cell>
          <cell r="B64" t="str">
            <v>VACANTE</v>
          </cell>
          <cell r="E64">
            <v>2519100</v>
          </cell>
          <cell r="H64" t="str">
            <v>JUEZ EN LO PENAL</v>
          </cell>
        </row>
        <row r="65">
          <cell r="A65">
            <v>43</v>
          </cell>
          <cell r="B65" t="str">
            <v>VACANTE</v>
          </cell>
          <cell r="E65">
            <v>2519110</v>
          </cell>
          <cell r="H65" t="str">
            <v>SECRETARIO</v>
          </cell>
        </row>
        <row r="66">
          <cell r="A66">
            <v>44</v>
          </cell>
          <cell r="B66" t="str">
            <v>VACANTE</v>
          </cell>
          <cell r="E66">
            <v>2519120</v>
          </cell>
          <cell r="H66" t="str">
            <v>UJIER NOTIFICADOR</v>
          </cell>
        </row>
        <row r="67">
          <cell r="A67">
            <v>45</v>
          </cell>
          <cell r="B67" t="str">
            <v>VACANTE</v>
          </cell>
          <cell r="E67">
            <v>2519130</v>
          </cell>
          <cell r="H67" t="str">
            <v>OFICIAL DE SECRETARIA</v>
          </cell>
        </row>
        <row r="68">
          <cell r="A68">
            <v>46</v>
          </cell>
          <cell r="B68" t="str">
            <v>VACANTE</v>
          </cell>
          <cell r="E68">
            <v>2519140</v>
          </cell>
          <cell r="H68" t="str">
            <v>DACTILOGRAFO</v>
          </cell>
        </row>
        <row r="69">
          <cell r="A69">
            <v>47</v>
          </cell>
          <cell r="B69" t="str">
            <v>JUZGADO DE EJECUCION</v>
          </cell>
        </row>
        <row r="70">
          <cell r="A70">
            <v>48</v>
          </cell>
          <cell r="B70" t="str">
            <v>VACANTE</v>
          </cell>
          <cell r="E70">
            <v>2519160</v>
          </cell>
          <cell r="H70" t="str">
            <v>JUEZ  DE EJECUCIÓN</v>
          </cell>
        </row>
        <row r="71">
          <cell r="A71">
            <v>49</v>
          </cell>
          <cell r="B71" t="str">
            <v>VACANTE</v>
          </cell>
          <cell r="E71">
            <v>2519170</v>
          </cell>
          <cell r="H71" t="str">
            <v>SECRETARIO</v>
          </cell>
        </row>
        <row r="72">
          <cell r="A72">
            <v>50</v>
          </cell>
          <cell r="B72" t="str">
            <v>VACANTE</v>
          </cell>
          <cell r="E72">
            <v>2519180</v>
          </cell>
          <cell r="H72" t="str">
            <v>DACTILOGRAFO</v>
          </cell>
        </row>
        <row r="73">
          <cell r="A73">
            <v>51</v>
          </cell>
          <cell r="B73" t="str">
            <v>VACANTE</v>
          </cell>
          <cell r="E73">
            <v>2519190</v>
          </cell>
          <cell r="H73" t="str">
            <v>UJIER NOTIFICADOR</v>
          </cell>
        </row>
        <row r="74">
          <cell r="A74">
            <v>52</v>
          </cell>
          <cell r="B74" t="str">
            <v>VACANTE</v>
          </cell>
          <cell r="E74">
            <v>2519200</v>
          </cell>
          <cell r="H74" t="str">
            <v>ASISTENTE SOCIAL</v>
          </cell>
        </row>
        <row r="75">
          <cell r="A75">
            <v>53</v>
          </cell>
          <cell r="B75" t="str">
            <v>JUZG. 1RA. INST. CRIM. Y CORRECCIONAL (LIQUIDACION)</v>
          </cell>
          <cell r="F75" t="str">
            <v>DP</v>
          </cell>
        </row>
        <row r="76">
          <cell r="A76">
            <v>54</v>
          </cell>
          <cell r="B76" t="str">
            <v xml:space="preserve">NORMA ANGELICA </v>
          </cell>
          <cell r="C76" t="str">
            <v>JARA DE BENITEZ</v>
          </cell>
          <cell r="E76">
            <v>2521000</v>
          </cell>
          <cell r="H76" t="str">
            <v>JUEZ</v>
          </cell>
        </row>
        <row r="77">
          <cell r="A77">
            <v>55</v>
          </cell>
          <cell r="B77" t="str">
            <v>ANA MARIA</v>
          </cell>
          <cell r="C77" t="str">
            <v>BRITOS</v>
          </cell>
          <cell r="E77">
            <v>2522000</v>
          </cell>
          <cell r="H77" t="str">
            <v>SECRETARIO</v>
          </cell>
        </row>
        <row r="78">
          <cell r="A78">
            <v>56</v>
          </cell>
          <cell r="B78" t="str">
            <v>VACANTE</v>
          </cell>
          <cell r="E78">
            <v>2522000</v>
          </cell>
          <cell r="H78" t="str">
            <v>SECRETARIO</v>
          </cell>
        </row>
        <row r="79">
          <cell r="A79">
            <v>57</v>
          </cell>
          <cell r="B79" t="str">
            <v>EFRAIN</v>
          </cell>
          <cell r="C79" t="str">
            <v>SAMUDIO</v>
          </cell>
          <cell r="E79">
            <v>2522000</v>
          </cell>
          <cell r="H79" t="str">
            <v>SECRETARIO</v>
          </cell>
        </row>
        <row r="80">
          <cell r="A80">
            <v>58</v>
          </cell>
          <cell r="B80" t="str">
            <v>VACANTE</v>
          </cell>
          <cell r="E80">
            <v>2522000</v>
          </cell>
          <cell r="H80" t="str">
            <v>SECRETARIO</v>
          </cell>
        </row>
        <row r="81">
          <cell r="A81">
            <v>59</v>
          </cell>
          <cell r="B81" t="str">
            <v>CARLOS DEJESUS</v>
          </cell>
          <cell r="C81" t="str">
            <v>LEGAL ARMOA</v>
          </cell>
          <cell r="E81">
            <v>2523000</v>
          </cell>
          <cell r="H81" t="str">
            <v>OFICIAL DE SECRETARIA</v>
          </cell>
        </row>
        <row r="82">
          <cell r="A82">
            <v>60</v>
          </cell>
          <cell r="B82" t="str">
            <v>HILDA E.</v>
          </cell>
          <cell r="C82" t="str">
            <v>ANDINO DE JIMENEZ</v>
          </cell>
          <cell r="E82">
            <v>2523000</v>
          </cell>
          <cell r="H82" t="str">
            <v>OFICIAL DE SECRETARIA</v>
          </cell>
        </row>
        <row r="83">
          <cell r="A83">
            <v>61</v>
          </cell>
          <cell r="B83" t="str">
            <v>HECTOR ARMANDO</v>
          </cell>
          <cell r="C83" t="str">
            <v xml:space="preserve">VILLALBA </v>
          </cell>
          <cell r="E83">
            <v>2523000</v>
          </cell>
          <cell r="H83" t="str">
            <v>OFICIAL DE SECRETARIA</v>
          </cell>
        </row>
        <row r="84">
          <cell r="A84">
            <v>62</v>
          </cell>
          <cell r="B84" t="str">
            <v>MIRIAN STELLA</v>
          </cell>
          <cell r="C84" t="str">
            <v>CHAPARRO DE MATTO</v>
          </cell>
          <cell r="E84">
            <v>2523000</v>
          </cell>
          <cell r="H84" t="str">
            <v>OFICIAL DE SECRETARIA</v>
          </cell>
        </row>
        <row r="85">
          <cell r="A85">
            <v>63</v>
          </cell>
          <cell r="B85" t="str">
            <v>VACANTE</v>
          </cell>
          <cell r="E85">
            <v>2524000</v>
          </cell>
          <cell r="H85" t="str">
            <v>DACTILOGRAFO</v>
          </cell>
        </row>
        <row r="86">
          <cell r="A86">
            <v>64</v>
          </cell>
          <cell r="B86" t="str">
            <v>VANESSA CAROLINA</v>
          </cell>
          <cell r="C86" t="str">
            <v>MIÑO FERNANDEZ</v>
          </cell>
          <cell r="E86">
            <v>2524000</v>
          </cell>
          <cell r="H86" t="str">
            <v>DACTILOGRAFO</v>
          </cell>
        </row>
        <row r="87">
          <cell r="A87">
            <v>65</v>
          </cell>
          <cell r="B87" t="str">
            <v xml:space="preserve">LILIAN </v>
          </cell>
          <cell r="C87" t="str">
            <v>MERCADO</v>
          </cell>
          <cell r="E87">
            <v>2524000</v>
          </cell>
          <cell r="H87" t="str">
            <v>DACTILOGRAFO</v>
          </cell>
        </row>
        <row r="88">
          <cell r="A88">
            <v>66</v>
          </cell>
          <cell r="B88" t="str">
            <v xml:space="preserve">HUGO DANIEL </v>
          </cell>
          <cell r="C88" t="str">
            <v xml:space="preserve">ANDINO  </v>
          </cell>
          <cell r="E88">
            <v>2524000</v>
          </cell>
          <cell r="H88" t="str">
            <v>DACTILOGRAFO</v>
          </cell>
        </row>
        <row r="89">
          <cell r="A89">
            <v>67</v>
          </cell>
          <cell r="B89" t="str">
            <v>CARMEN ALICIA</v>
          </cell>
          <cell r="C89" t="str">
            <v>BAEZ VAZQUEZ</v>
          </cell>
          <cell r="E89">
            <v>2525000</v>
          </cell>
          <cell r="H89" t="str">
            <v>UJIER</v>
          </cell>
        </row>
        <row r="90">
          <cell r="A90">
            <v>68</v>
          </cell>
          <cell r="B90" t="str">
            <v>VALENTIN</v>
          </cell>
          <cell r="C90" t="str">
            <v>FERNANDEZ FERREIRA</v>
          </cell>
          <cell r="E90">
            <v>2525000</v>
          </cell>
          <cell r="H90" t="str">
            <v>UJIER</v>
          </cell>
        </row>
        <row r="91">
          <cell r="A91">
            <v>69</v>
          </cell>
          <cell r="B91" t="str">
            <v>MINISTERIO DE DEFENSA PUBLICA</v>
          </cell>
          <cell r="F91" t="str">
            <v>DP</v>
          </cell>
        </row>
        <row r="92">
          <cell r="A92">
            <v>70</v>
          </cell>
          <cell r="B92" t="str">
            <v>BIENVENIDO</v>
          </cell>
          <cell r="C92" t="str">
            <v>GONZALEZ ENRIQUEZ</v>
          </cell>
          <cell r="D92" t="str">
            <v>409392</v>
          </cell>
          <cell r="E92">
            <v>2527000</v>
          </cell>
          <cell r="F92" t="str">
            <v>PP</v>
          </cell>
          <cell r="H92" t="str">
            <v>DEFENSOR DE REOS POB</v>
          </cell>
        </row>
        <row r="93">
          <cell r="A93">
            <v>71</v>
          </cell>
          <cell r="B93" t="str">
            <v>DANIEL</v>
          </cell>
          <cell r="C93" t="str">
            <v>DIEZ BARRIOS</v>
          </cell>
          <cell r="D93" t="str">
            <v>804959</v>
          </cell>
          <cell r="E93">
            <v>2527000</v>
          </cell>
          <cell r="F93" t="str">
            <v>PP</v>
          </cell>
          <cell r="H93" t="str">
            <v>DEFENSOR</v>
          </cell>
        </row>
        <row r="94">
          <cell r="A94">
            <v>73</v>
          </cell>
          <cell r="B94" t="str">
            <v>EDGAR</v>
          </cell>
          <cell r="C94" t="str">
            <v>LEZCANO P.</v>
          </cell>
          <cell r="D94" t="str">
            <v>1091709</v>
          </cell>
          <cell r="E94">
            <v>2528000</v>
          </cell>
          <cell r="F94" t="str">
            <v>PP</v>
          </cell>
          <cell r="H94" t="str">
            <v>SECRETARIO</v>
          </cell>
        </row>
        <row r="95">
          <cell r="A95">
            <v>74</v>
          </cell>
          <cell r="B95" t="str">
            <v>TERESITA</v>
          </cell>
          <cell r="C95" t="str">
            <v>ORTELLADO</v>
          </cell>
          <cell r="D95" t="str">
            <v>1237729</v>
          </cell>
          <cell r="E95">
            <v>2528000</v>
          </cell>
          <cell r="F95" t="str">
            <v>PP</v>
          </cell>
          <cell r="H95" t="str">
            <v>SECRETARIO</v>
          </cell>
        </row>
        <row r="96">
          <cell r="A96">
            <v>76</v>
          </cell>
          <cell r="B96" t="str">
            <v>CLAUDIO ANTONIO</v>
          </cell>
          <cell r="C96" t="str">
            <v>VILLALBA BRITEZ</v>
          </cell>
          <cell r="D96" t="str">
            <v>1256158</v>
          </cell>
          <cell r="E96">
            <v>2529000</v>
          </cell>
          <cell r="F96" t="str">
            <v>PP</v>
          </cell>
          <cell r="H96" t="str">
            <v>DACTILOGRAFO</v>
          </cell>
        </row>
        <row r="97">
          <cell r="A97">
            <v>78</v>
          </cell>
          <cell r="B97" t="str">
            <v>CYNTHIA JUDITH</v>
          </cell>
          <cell r="C97" t="str">
            <v>RAMIREZ DE MELGAREJO</v>
          </cell>
          <cell r="D97" t="str">
            <v>1009689</v>
          </cell>
          <cell r="E97">
            <v>2530000</v>
          </cell>
          <cell r="F97" t="str">
            <v>PP</v>
          </cell>
          <cell r="H97" t="str">
            <v>DEFENSOR</v>
          </cell>
        </row>
        <row r="98">
          <cell r="A98">
            <v>79</v>
          </cell>
          <cell r="B98" t="str">
            <v>JANICE MARIA DEL ROSIO</v>
          </cell>
          <cell r="C98" t="str">
            <v>AYALA DE IRALA</v>
          </cell>
          <cell r="D98" t="str">
            <v>711989</v>
          </cell>
          <cell r="E98">
            <v>2530000</v>
          </cell>
          <cell r="F98" t="str">
            <v>PP</v>
          </cell>
          <cell r="H98" t="str">
            <v>DEFENSOR</v>
          </cell>
        </row>
        <row r="99">
          <cell r="A99">
            <v>80</v>
          </cell>
          <cell r="B99" t="str">
            <v>V A C A N T E</v>
          </cell>
          <cell r="E99">
            <v>2531000</v>
          </cell>
          <cell r="F99" t="str">
            <v>VP</v>
          </cell>
          <cell r="H99" t="str">
            <v>SECRETARIO</v>
          </cell>
        </row>
        <row r="100">
          <cell r="A100">
            <v>81</v>
          </cell>
          <cell r="B100" t="str">
            <v>V A C A N T E</v>
          </cell>
          <cell r="E100">
            <v>2532000</v>
          </cell>
          <cell r="F100" t="str">
            <v>VP</v>
          </cell>
          <cell r="H100" t="str">
            <v>DACTILOGRAFO</v>
          </cell>
        </row>
        <row r="101">
          <cell r="A101">
            <v>82</v>
          </cell>
          <cell r="B101" t="str">
            <v>V A C A N T E</v>
          </cell>
          <cell r="E101">
            <v>2532000</v>
          </cell>
          <cell r="F101" t="str">
            <v>VP</v>
          </cell>
          <cell r="H101" t="str">
            <v>DACTILOGRAFO</v>
          </cell>
        </row>
        <row r="102">
          <cell r="A102">
            <v>83</v>
          </cell>
          <cell r="B102" t="str">
            <v>SERVICIO MEDICO LEGAL</v>
          </cell>
          <cell r="F102" t="str">
            <v>DP</v>
          </cell>
        </row>
        <row r="103">
          <cell r="A103">
            <v>84</v>
          </cell>
          <cell r="B103" t="str">
            <v>MARIO</v>
          </cell>
          <cell r="C103" t="str">
            <v>VAZQUEZ ESTIGARRIBIA</v>
          </cell>
          <cell r="D103" t="str">
            <v>318706</v>
          </cell>
          <cell r="E103">
            <v>2534000</v>
          </cell>
          <cell r="F103" t="str">
            <v>PP</v>
          </cell>
          <cell r="H103" t="str">
            <v>MEDICO FORENSE</v>
          </cell>
        </row>
        <row r="104">
          <cell r="A104">
            <v>85</v>
          </cell>
          <cell r="B104" t="str">
            <v>LIZY EMILSE</v>
          </cell>
          <cell r="C104" t="str">
            <v>BOGADO</v>
          </cell>
          <cell r="D104" t="str">
            <v>2494321</v>
          </cell>
          <cell r="E104">
            <v>2535000</v>
          </cell>
          <cell r="F104" t="str">
            <v>PP</v>
          </cell>
          <cell r="H104" t="str">
            <v>SECRETARIO</v>
          </cell>
        </row>
        <row r="105">
          <cell r="A105">
            <v>86</v>
          </cell>
          <cell r="B105" t="str">
            <v>JUZG. 1RA. INST. CRIMINAL Y CORRECCIONAL</v>
          </cell>
          <cell r="F105" t="str">
            <v>DP</v>
          </cell>
        </row>
        <row r="106">
          <cell r="A106">
            <v>87</v>
          </cell>
          <cell r="B106" t="str">
            <v>RUBEN DARIO</v>
          </cell>
          <cell r="C106" t="str">
            <v>TALAVERA FARIÑA</v>
          </cell>
          <cell r="E106">
            <v>2537000</v>
          </cell>
          <cell r="H106" t="str">
            <v>JUEZ</v>
          </cell>
        </row>
        <row r="107">
          <cell r="A107">
            <v>88</v>
          </cell>
          <cell r="B107" t="str">
            <v>EFRAIN</v>
          </cell>
          <cell r="C107" t="str">
            <v>SAMUDIO</v>
          </cell>
          <cell r="E107">
            <v>2538000</v>
          </cell>
          <cell r="H107" t="str">
            <v>SECRETARIO</v>
          </cell>
        </row>
        <row r="108">
          <cell r="A108">
            <v>89</v>
          </cell>
          <cell r="B108" t="str">
            <v>V A C A N T E</v>
          </cell>
          <cell r="E108">
            <v>2538000</v>
          </cell>
          <cell r="H108" t="str">
            <v>SECRETARIO</v>
          </cell>
        </row>
        <row r="109">
          <cell r="A109">
            <v>90</v>
          </cell>
          <cell r="B109" t="str">
            <v>HECTOR ARMANDO</v>
          </cell>
          <cell r="C109" t="str">
            <v>VILLALBA</v>
          </cell>
          <cell r="E109">
            <v>2539000</v>
          </cell>
          <cell r="H109" t="str">
            <v>OFICAL DE SECRETARIA</v>
          </cell>
        </row>
        <row r="110">
          <cell r="A110">
            <v>91</v>
          </cell>
          <cell r="B110" t="str">
            <v>MIRIAN STELLA</v>
          </cell>
          <cell r="C110" t="str">
            <v>CHAPARRO DE MATTO</v>
          </cell>
          <cell r="E110">
            <v>2539000</v>
          </cell>
          <cell r="H110" t="str">
            <v>OFICAL DE SECRETARIA</v>
          </cell>
        </row>
        <row r="111">
          <cell r="A111">
            <v>92</v>
          </cell>
          <cell r="B111" t="str">
            <v>LILIAN</v>
          </cell>
          <cell r="C111" t="str">
            <v>MERCADO</v>
          </cell>
          <cell r="E111">
            <v>2540000</v>
          </cell>
          <cell r="H111" t="str">
            <v>DACTILOGRAFO</v>
          </cell>
        </row>
        <row r="112">
          <cell r="A112">
            <v>93</v>
          </cell>
          <cell r="B112" t="str">
            <v>HUGO DANIEL</v>
          </cell>
          <cell r="C112" t="str">
            <v>ANDINO</v>
          </cell>
          <cell r="E112">
            <v>2540000</v>
          </cell>
          <cell r="H112" t="str">
            <v>DACTILOGRAFO</v>
          </cell>
        </row>
        <row r="113">
          <cell r="A113">
            <v>94</v>
          </cell>
          <cell r="B113" t="str">
            <v>VALENTIN FERNANDEZ</v>
          </cell>
          <cell r="C113" t="str">
            <v>FERREIRA</v>
          </cell>
          <cell r="E113">
            <v>2541000</v>
          </cell>
          <cell r="H113" t="str">
            <v>UJIER</v>
          </cell>
        </row>
        <row r="114">
          <cell r="A114">
            <v>95</v>
          </cell>
          <cell r="B114" t="str">
            <v>JUZG. 1RA. INST. C.C. CAAZAPA</v>
          </cell>
          <cell r="F114" t="str">
            <v>DP</v>
          </cell>
        </row>
        <row r="115">
          <cell r="A115">
            <v>96</v>
          </cell>
          <cell r="B115" t="str">
            <v>TERESA ISABEL</v>
          </cell>
          <cell r="C115" t="str">
            <v>DOLDAN ORIHUELA</v>
          </cell>
          <cell r="D115" t="str">
            <v>345512</v>
          </cell>
          <cell r="E115">
            <v>2543000</v>
          </cell>
          <cell r="F115" t="str">
            <v>PP</v>
          </cell>
          <cell r="H115" t="str">
            <v>JUEZ</v>
          </cell>
        </row>
        <row r="116">
          <cell r="A116">
            <v>97</v>
          </cell>
          <cell r="B116" t="str">
            <v>IVON ESTEBAN</v>
          </cell>
          <cell r="C116" t="str">
            <v>FLORES</v>
          </cell>
          <cell r="D116" t="str">
            <v>1653630</v>
          </cell>
          <cell r="E116">
            <v>2544000</v>
          </cell>
          <cell r="F116" t="str">
            <v>PP</v>
          </cell>
          <cell r="H116" t="str">
            <v>SECRETARIO</v>
          </cell>
        </row>
        <row r="117">
          <cell r="A117">
            <v>98</v>
          </cell>
          <cell r="B117" t="str">
            <v>ULISES DEJESUS</v>
          </cell>
          <cell r="C117" t="str">
            <v>GIMENEZ ZARATE</v>
          </cell>
          <cell r="D117" t="str">
            <v>1052790</v>
          </cell>
          <cell r="E117">
            <v>2544000</v>
          </cell>
          <cell r="F117" t="str">
            <v>PP</v>
          </cell>
          <cell r="H117" t="str">
            <v>SECRETARIO</v>
          </cell>
        </row>
        <row r="118">
          <cell r="A118">
            <v>99</v>
          </cell>
          <cell r="B118" t="str">
            <v>MARIA ALICIA</v>
          </cell>
          <cell r="C118" t="str">
            <v>FARIÑA DE VAZQUEZ</v>
          </cell>
          <cell r="D118" t="str">
            <v>1307282</v>
          </cell>
          <cell r="E118">
            <v>2545000</v>
          </cell>
          <cell r="F118" t="str">
            <v>PP</v>
          </cell>
          <cell r="H118" t="str">
            <v>OFICAL DE SECRETARIA</v>
          </cell>
        </row>
        <row r="119">
          <cell r="A119">
            <v>100</v>
          </cell>
          <cell r="B119" t="str">
            <v>LUIS A.</v>
          </cell>
          <cell r="C119" t="str">
            <v>CRISTALDO VILLALBA</v>
          </cell>
          <cell r="D119" t="str">
            <v>941179</v>
          </cell>
          <cell r="E119">
            <v>2545000</v>
          </cell>
          <cell r="F119" t="str">
            <v>PP</v>
          </cell>
          <cell r="H119" t="str">
            <v>OFICAL DE SECRETARIA</v>
          </cell>
        </row>
        <row r="120">
          <cell r="A120">
            <v>101</v>
          </cell>
          <cell r="B120" t="str">
            <v>DORA</v>
          </cell>
          <cell r="C120" t="str">
            <v>BENITEZ ORTIZ</v>
          </cell>
          <cell r="D120" t="str">
            <v>929777</v>
          </cell>
          <cell r="E120">
            <v>2546000</v>
          </cell>
          <cell r="F120" t="str">
            <v>PP</v>
          </cell>
          <cell r="H120" t="str">
            <v>DACTILOGRAFO</v>
          </cell>
        </row>
        <row r="121">
          <cell r="A121">
            <v>102</v>
          </cell>
          <cell r="B121" t="str">
            <v>JAIME JORGE</v>
          </cell>
          <cell r="C121" t="str">
            <v>BAREIRO</v>
          </cell>
          <cell r="D121" t="str">
            <v>2984068</v>
          </cell>
          <cell r="E121">
            <v>2546000</v>
          </cell>
          <cell r="F121" t="str">
            <v>PP</v>
          </cell>
          <cell r="H121" t="str">
            <v>DACTILOGRAFO</v>
          </cell>
        </row>
        <row r="122">
          <cell r="A122">
            <v>103</v>
          </cell>
          <cell r="B122" t="str">
            <v>JUAN HUGO</v>
          </cell>
          <cell r="C122" t="str">
            <v>LEIVA ARZAMENDIA</v>
          </cell>
          <cell r="D122" t="str">
            <v>279032</v>
          </cell>
          <cell r="E122">
            <v>2547000</v>
          </cell>
          <cell r="F122" t="str">
            <v>PP</v>
          </cell>
          <cell r="H122" t="str">
            <v>UJIER</v>
          </cell>
        </row>
        <row r="123">
          <cell r="A123">
            <v>104</v>
          </cell>
          <cell r="B123" t="str">
            <v>JUZG. 1RA. INST.CRIMINAL CAAZAPA</v>
          </cell>
          <cell r="F123" t="str">
            <v>DP</v>
          </cell>
        </row>
        <row r="124">
          <cell r="A124">
            <v>105</v>
          </cell>
          <cell r="B124" t="str">
            <v>LILIA BEATRIZ ANTONIA</v>
          </cell>
          <cell r="C124" t="str">
            <v>GARCETE DE GONZALEZ</v>
          </cell>
          <cell r="D124" t="str">
            <v>269984</v>
          </cell>
          <cell r="E124">
            <v>2549000</v>
          </cell>
          <cell r="F124" t="str">
            <v>PP</v>
          </cell>
          <cell r="H124" t="str">
            <v>JUEZ</v>
          </cell>
        </row>
        <row r="125">
          <cell r="A125">
            <v>106</v>
          </cell>
          <cell r="B125" t="str">
            <v>WALTER CLARO</v>
          </cell>
          <cell r="C125" t="str">
            <v>BORJA AGUILAR</v>
          </cell>
          <cell r="D125" t="str">
            <v>1293489</v>
          </cell>
          <cell r="E125">
            <v>2550000</v>
          </cell>
          <cell r="F125" t="str">
            <v>PP</v>
          </cell>
          <cell r="H125" t="str">
            <v>SECRETARIO</v>
          </cell>
        </row>
        <row r="126">
          <cell r="A126">
            <v>107</v>
          </cell>
          <cell r="B126" t="str">
            <v>GLADYS ELENA</v>
          </cell>
          <cell r="C126" t="str">
            <v>JIMENEZ RUIZ</v>
          </cell>
          <cell r="D126" t="str">
            <v>1101263</v>
          </cell>
          <cell r="E126">
            <v>2550000</v>
          </cell>
          <cell r="F126" t="str">
            <v>PP</v>
          </cell>
          <cell r="H126" t="str">
            <v>SECRETARIO</v>
          </cell>
        </row>
        <row r="127">
          <cell r="A127">
            <v>108</v>
          </cell>
          <cell r="B127" t="str">
            <v>GUSTAVO ALBERTO</v>
          </cell>
          <cell r="C127" t="str">
            <v>BATAGLIA</v>
          </cell>
          <cell r="D127" t="str">
            <v>1256122</v>
          </cell>
          <cell r="E127">
            <v>2551000</v>
          </cell>
          <cell r="F127" t="str">
            <v>PP</v>
          </cell>
          <cell r="H127" t="str">
            <v>OFICAL DE SECRETARIA</v>
          </cell>
        </row>
        <row r="128">
          <cell r="A128">
            <v>109</v>
          </cell>
          <cell r="B128" t="str">
            <v>MARCOS EURILO</v>
          </cell>
          <cell r="C128" t="str">
            <v>ESCURRA PAIVA</v>
          </cell>
          <cell r="D128" t="str">
            <v>2632735</v>
          </cell>
          <cell r="E128">
            <v>2551000</v>
          </cell>
          <cell r="F128" t="str">
            <v>PP</v>
          </cell>
          <cell r="H128" t="str">
            <v>OFICAL DE SECRETARIA</v>
          </cell>
        </row>
        <row r="129">
          <cell r="A129">
            <v>110</v>
          </cell>
          <cell r="B129" t="str">
            <v>ANDRES FRANCISCO</v>
          </cell>
          <cell r="C129" t="str">
            <v>ARGUELLO ROMAN</v>
          </cell>
          <cell r="D129" t="str">
            <v>1454769</v>
          </cell>
          <cell r="E129">
            <v>2552000</v>
          </cell>
          <cell r="F129" t="str">
            <v>PP</v>
          </cell>
          <cell r="H129" t="str">
            <v>DACTILOGRAFO</v>
          </cell>
        </row>
        <row r="130">
          <cell r="A130">
            <v>111</v>
          </cell>
          <cell r="B130" t="str">
            <v>ANTONIO</v>
          </cell>
          <cell r="C130" t="str">
            <v>MOLINAS ARMOA</v>
          </cell>
          <cell r="D130" t="str">
            <v>678914</v>
          </cell>
          <cell r="E130">
            <v>2552000</v>
          </cell>
          <cell r="F130" t="str">
            <v>PP</v>
          </cell>
          <cell r="H130" t="str">
            <v>DACTILOGRAFO</v>
          </cell>
        </row>
        <row r="131">
          <cell r="A131">
            <v>112</v>
          </cell>
          <cell r="B131" t="str">
            <v>CARLOS MARIA</v>
          </cell>
          <cell r="C131" t="str">
            <v>ALDERETE F.</v>
          </cell>
          <cell r="D131" t="str">
            <v>940160</v>
          </cell>
          <cell r="E131">
            <v>2553000</v>
          </cell>
          <cell r="F131" t="str">
            <v>PP</v>
          </cell>
          <cell r="H131" t="str">
            <v>UJIER</v>
          </cell>
        </row>
        <row r="132">
          <cell r="A132">
            <v>113</v>
          </cell>
          <cell r="B132" t="str">
            <v>JUZGADO EN LO PENAL</v>
          </cell>
        </row>
        <row r="133">
          <cell r="A133">
            <v>114</v>
          </cell>
          <cell r="B133" t="str">
            <v>RUBEN DARIO</v>
          </cell>
          <cell r="C133" t="str">
            <v>TALAVERA FARIÑA</v>
          </cell>
          <cell r="E133">
            <v>2553100</v>
          </cell>
          <cell r="H133" t="str">
            <v>JUEZ EN LO PENAL</v>
          </cell>
        </row>
        <row r="134">
          <cell r="A134">
            <v>115</v>
          </cell>
          <cell r="B134" t="str">
            <v>VACANTE</v>
          </cell>
          <cell r="E134">
            <v>2553105</v>
          </cell>
          <cell r="H134" t="str">
            <v>JUEZ EN LO PENAL</v>
          </cell>
        </row>
        <row r="135">
          <cell r="A135">
            <v>116</v>
          </cell>
          <cell r="B135" t="str">
            <v>VACANTE</v>
          </cell>
          <cell r="E135">
            <v>2553105</v>
          </cell>
          <cell r="H135" t="str">
            <v>JUEZ EN LO PENAL</v>
          </cell>
        </row>
        <row r="136">
          <cell r="A136">
            <v>117</v>
          </cell>
          <cell r="B136" t="str">
            <v>VACANTE</v>
          </cell>
          <cell r="E136">
            <v>2553110</v>
          </cell>
          <cell r="H136" t="str">
            <v>SECRETARIO</v>
          </cell>
        </row>
        <row r="137">
          <cell r="A137">
            <v>118</v>
          </cell>
          <cell r="B137" t="str">
            <v>VACANTE</v>
          </cell>
          <cell r="E137">
            <v>2553110</v>
          </cell>
          <cell r="H137" t="str">
            <v>SECRETARIO</v>
          </cell>
        </row>
        <row r="138">
          <cell r="A138">
            <v>119</v>
          </cell>
          <cell r="B138" t="str">
            <v>VACANTE</v>
          </cell>
          <cell r="E138">
            <v>2553110</v>
          </cell>
          <cell r="H138" t="str">
            <v>SECRETARIO</v>
          </cell>
        </row>
        <row r="139">
          <cell r="A139">
            <v>120</v>
          </cell>
          <cell r="B139" t="str">
            <v>VACANTE</v>
          </cell>
          <cell r="E139">
            <v>2553120</v>
          </cell>
          <cell r="H139" t="str">
            <v>UJIER NOTIFICADOR</v>
          </cell>
        </row>
        <row r="140">
          <cell r="A140">
            <v>121</v>
          </cell>
          <cell r="B140" t="str">
            <v>VACANTE</v>
          </cell>
          <cell r="E140">
            <v>2553120</v>
          </cell>
          <cell r="H140" t="str">
            <v>UJIER NOTIFICADOR</v>
          </cell>
        </row>
        <row r="141">
          <cell r="A141">
            <v>122</v>
          </cell>
          <cell r="B141" t="str">
            <v>VACANTE</v>
          </cell>
          <cell r="E141">
            <v>2553120</v>
          </cell>
          <cell r="H141" t="str">
            <v>UJIER NOTIFICADOR</v>
          </cell>
        </row>
        <row r="142">
          <cell r="A142">
            <v>123</v>
          </cell>
          <cell r="B142" t="str">
            <v>VACANTE</v>
          </cell>
          <cell r="E142">
            <v>2553130</v>
          </cell>
          <cell r="H142" t="str">
            <v>OFICIAL DE SECRETARIA</v>
          </cell>
        </row>
        <row r="143">
          <cell r="A143">
            <v>124</v>
          </cell>
          <cell r="B143" t="str">
            <v>VACANTE</v>
          </cell>
          <cell r="E143">
            <v>2553130</v>
          </cell>
          <cell r="H143" t="str">
            <v>OFICIAL DE SECRETARIA</v>
          </cell>
        </row>
        <row r="144">
          <cell r="A144">
            <v>125</v>
          </cell>
          <cell r="B144" t="str">
            <v>VACANTE</v>
          </cell>
          <cell r="E144">
            <v>2553130</v>
          </cell>
          <cell r="H144" t="str">
            <v>OFICIAL DE SECRETARIA</v>
          </cell>
        </row>
        <row r="145">
          <cell r="A145">
            <v>126</v>
          </cell>
          <cell r="B145" t="str">
            <v>VACANTE</v>
          </cell>
          <cell r="E145">
            <v>2553140</v>
          </cell>
          <cell r="H145" t="str">
            <v>DACTILOGRAFO</v>
          </cell>
        </row>
        <row r="146">
          <cell r="A146">
            <v>127</v>
          </cell>
          <cell r="B146" t="str">
            <v>VACANTE</v>
          </cell>
          <cell r="E146">
            <v>2553140</v>
          </cell>
          <cell r="H146" t="str">
            <v>DACTILOGRAFO</v>
          </cell>
        </row>
        <row r="147">
          <cell r="A147">
            <v>128</v>
          </cell>
          <cell r="B147" t="str">
            <v>VACANTE</v>
          </cell>
          <cell r="E147">
            <v>2553140</v>
          </cell>
          <cell r="H147" t="str">
            <v>DACTILOGRAFO</v>
          </cell>
        </row>
        <row r="148">
          <cell r="A148">
            <v>129</v>
          </cell>
          <cell r="B148" t="str">
            <v>MINISTERIO DE LA DEFENSA PUBLICA</v>
          </cell>
          <cell r="F148" t="str">
            <v>DP</v>
          </cell>
        </row>
        <row r="149">
          <cell r="A149">
            <v>130</v>
          </cell>
          <cell r="B149" t="str">
            <v>SEBASTIAN</v>
          </cell>
          <cell r="C149" t="str">
            <v>FERNANDEZ AGUILAR</v>
          </cell>
          <cell r="D149" t="str">
            <v>583975</v>
          </cell>
          <cell r="E149">
            <v>2555000</v>
          </cell>
          <cell r="F149" t="str">
            <v>PP</v>
          </cell>
          <cell r="H149" t="str">
            <v>DEFENSOR</v>
          </cell>
        </row>
        <row r="150">
          <cell r="A150">
            <v>131</v>
          </cell>
          <cell r="B150" t="str">
            <v>FEDERICO DERLIS</v>
          </cell>
          <cell r="C150" t="str">
            <v>ESPINOZA ESPINOLA</v>
          </cell>
          <cell r="D150" t="str">
            <v>1555812</v>
          </cell>
          <cell r="E150">
            <v>2555000</v>
          </cell>
          <cell r="F150" t="str">
            <v>PP</v>
          </cell>
          <cell r="H150" t="str">
            <v>DEFENSOR</v>
          </cell>
        </row>
        <row r="151">
          <cell r="A151">
            <v>132</v>
          </cell>
          <cell r="B151" t="str">
            <v>SARA</v>
          </cell>
          <cell r="C151" t="str">
            <v>MARECO DE CARDOZO</v>
          </cell>
          <cell r="D151" t="str">
            <v>1758822</v>
          </cell>
          <cell r="E151">
            <v>2556000</v>
          </cell>
          <cell r="F151" t="str">
            <v>PP</v>
          </cell>
          <cell r="H151" t="str">
            <v>SECRETARIO</v>
          </cell>
        </row>
        <row r="152">
          <cell r="A152">
            <v>133</v>
          </cell>
          <cell r="B152" t="str">
            <v>V A C A N T E</v>
          </cell>
          <cell r="E152">
            <v>2557000</v>
          </cell>
          <cell r="F152" t="str">
            <v>VP</v>
          </cell>
          <cell r="H152" t="str">
            <v>DACTILOGRAFO</v>
          </cell>
        </row>
        <row r="153">
          <cell r="A153">
            <v>134</v>
          </cell>
          <cell r="B153" t="str">
            <v>LUIS ARNALDO</v>
          </cell>
          <cell r="C153" t="str">
            <v>CRISTALDO VILLALBA</v>
          </cell>
          <cell r="D153" t="str">
            <v>941179</v>
          </cell>
          <cell r="E153">
            <v>2558000</v>
          </cell>
          <cell r="F153" t="str">
            <v>PP</v>
          </cell>
          <cell r="H153" t="str">
            <v>SECRETARIO</v>
          </cell>
        </row>
        <row r="154">
          <cell r="A154">
            <v>135</v>
          </cell>
          <cell r="B154" t="str">
            <v>V A C A N T E</v>
          </cell>
          <cell r="E154">
            <v>2559000</v>
          </cell>
          <cell r="F154" t="str">
            <v>VP</v>
          </cell>
          <cell r="H154" t="str">
            <v>DACTILOGRAFO</v>
          </cell>
        </row>
        <row r="155">
          <cell r="A155">
            <v>136</v>
          </cell>
          <cell r="B155" t="str">
            <v>SERVICIO MEDICO LEGAL DE CAAZAPA</v>
          </cell>
          <cell r="F155" t="str">
            <v>DP</v>
          </cell>
        </row>
        <row r="156">
          <cell r="A156">
            <v>137</v>
          </cell>
          <cell r="B156" t="str">
            <v>GUSTAVO JULIAN</v>
          </cell>
          <cell r="C156" t="str">
            <v>GINI ACUÑA</v>
          </cell>
          <cell r="D156" t="str">
            <v>1012343</v>
          </cell>
          <cell r="E156">
            <v>2561000</v>
          </cell>
          <cell r="F156" t="str">
            <v>PP</v>
          </cell>
          <cell r="H156" t="str">
            <v>MEDICO FORENSE</v>
          </cell>
        </row>
        <row r="157">
          <cell r="A157">
            <v>138</v>
          </cell>
          <cell r="B157" t="str">
            <v>V A C A N T E</v>
          </cell>
          <cell r="E157">
            <v>2562000</v>
          </cell>
          <cell r="F157" t="str">
            <v>VP</v>
          </cell>
          <cell r="H157" t="str">
            <v>SECRETARIO</v>
          </cell>
        </row>
        <row r="158">
          <cell r="A158">
            <v>139</v>
          </cell>
          <cell r="B158" t="str">
            <v>OFICINA ADMINISTRATIVA DE CAAZAPA</v>
          </cell>
          <cell r="F158" t="str">
            <v>DP</v>
          </cell>
        </row>
        <row r="159">
          <cell r="A159">
            <v>140</v>
          </cell>
          <cell r="B159" t="str">
            <v>V A C A N T E</v>
          </cell>
          <cell r="E159">
            <v>2564000</v>
          </cell>
          <cell r="F159" t="str">
            <v>VP</v>
          </cell>
          <cell r="H159" t="str">
            <v>ENCARGADO</v>
          </cell>
        </row>
        <row r="160">
          <cell r="A160">
            <v>141</v>
          </cell>
          <cell r="B160" t="str">
            <v>V A C A N T E</v>
          </cell>
          <cell r="E160">
            <v>2565000</v>
          </cell>
          <cell r="F160" t="str">
            <v>VP</v>
          </cell>
          <cell r="H160" t="str">
            <v>SERENO</v>
          </cell>
        </row>
        <row r="161">
          <cell r="B161" t="str">
            <v>V A C A N T E</v>
          </cell>
          <cell r="E161" t="str">
            <v/>
          </cell>
          <cell r="F161" t="str">
            <v>VP</v>
          </cell>
          <cell r="G161">
            <v>2565010</v>
          </cell>
          <cell r="H161" t="str">
            <v>FISCALIZADOR</v>
          </cell>
        </row>
        <row r="162">
          <cell r="B162" t="str">
            <v>V A C A N T E</v>
          </cell>
          <cell r="E162" t="str">
            <v/>
          </cell>
          <cell r="F162" t="str">
            <v>VP</v>
          </cell>
          <cell r="G162">
            <v>2565020</v>
          </cell>
          <cell r="H162" t="str">
            <v>TECNICO</v>
          </cell>
        </row>
        <row r="163">
          <cell r="B163" t="str">
            <v>V A C A N T E</v>
          </cell>
          <cell r="E163" t="str">
            <v/>
          </cell>
          <cell r="F163" t="str">
            <v>VP</v>
          </cell>
          <cell r="G163">
            <v>2565030</v>
          </cell>
          <cell r="H163" t="str">
            <v>CHOFER</v>
          </cell>
        </row>
        <row r="164">
          <cell r="B164" t="str">
            <v>V A C A N T E</v>
          </cell>
          <cell r="E164" t="str">
            <v/>
          </cell>
          <cell r="F164" t="str">
            <v>VP</v>
          </cell>
          <cell r="G164">
            <v>2565040</v>
          </cell>
          <cell r="H164" t="str">
            <v>TELEFONISTA</v>
          </cell>
        </row>
        <row r="165">
          <cell r="B165" t="str">
            <v>V A C A N T E</v>
          </cell>
          <cell r="E165" t="str">
            <v/>
          </cell>
          <cell r="F165" t="str">
            <v>VP</v>
          </cell>
          <cell r="G165">
            <v>2565050</v>
          </cell>
          <cell r="H165" t="str">
            <v>ORDENANZA</v>
          </cell>
        </row>
        <row r="166">
          <cell r="A166">
            <v>142</v>
          </cell>
          <cell r="B166" t="str">
            <v>OFICINA ADMINISTRATIVA</v>
          </cell>
          <cell r="F166" t="str">
            <v>DP</v>
          </cell>
        </row>
        <row r="167">
          <cell r="A167">
            <v>143</v>
          </cell>
          <cell r="B167" t="str">
            <v>DOLLY NADINA</v>
          </cell>
          <cell r="C167" t="str">
            <v>FARIÑA BARRIOS</v>
          </cell>
          <cell r="D167" t="str">
            <v>1347652</v>
          </cell>
          <cell r="E167">
            <v>2567000</v>
          </cell>
          <cell r="F167" t="str">
            <v>PP</v>
          </cell>
          <cell r="H167" t="str">
            <v>ADMINISTRADOR</v>
          </cell>
        </row>
        <row r="168">
          <cell r="A168">
            <v>144</v>
          </cell>
          <cell r="B168" t="str">
            <v>LUCIA ADELAIDA</v>
          </cell>
          <cell r="C168" t="str">
            <v>ECHAURI CAREAGA</v>
          </cell>
          <cell r="D168" t="str">
            <v>1074613</v>
          </cell>
          <cell r="E168">
            <v>2568000</v>
          </cell>
          <cell r="F168" t="str">
            <v>PP</v>
          </cell>
          <cell r="H168" t="str">
            <v>TECNICO</v>
          </cell>
        </row>
        <row r="169">
          <cell r="A169">
            <v>145</v>
          </cell>
          <cell r="B169" t="str">
            <v>SONIA RAQUEL</v>
          </cell>
          <cell r="C169" t="str">
            <v>BAEZ BOGADO</v>
          </cell>
          <cell r="D169" t="str">
            <v>1081019</v>
          </cell>
          <cell r="E169">
            <v>2569000</v>
          </cell>
          <cell r="F169" t="str">
            <v>PP</v>
          </cell>
          <cell r="H169" t="str">
            <v>SECRETARIO</v>
          </cell>
        </row>
        <row r="170">
          <cell r="A170">
            <v>146</v>
          </cell>
          <cell r="B170" t="str">
            <v>HERMINIO</v>
          </cell>
          <cell r="C170" t="str">
            <v>VEGA DUARTE</v>
          </cell>
          <cell r="D170" t="str">
            <v>1283624</v>
          </cell>
          <cell r="E170">
            <v>2570000</v>
          </cell>
          <cell r="F170" t="str">
            <v>PP</v>
          </cell>
          <cell r="H170" t="str">
            <v>SERENO</v>
          </cell>
        </row>
        <row r="171">
          <cell r="A171">
            <v>147</v>
          </cell>
          <cell r="B171" t="str">
            <v>DIONISIA</v>
          </cell>
          <cell r="C171" t="str">
            <v>QUINTANA DE GALEANO</v>
          </cell>
          <cell r="D171" t="str">
            <v>903254</v>
          </cell>
          <cell r="E171">
            <v>2571000</v>
          </cell>
          <cell r="F171" t="str">
            <v>PP</v>
          </cell>
          <cell r="H171" t="str">
            <v>LIMPIADOR</v>
          </cell>
        </row>
        <row r="172">
          <cell r="A172">
            <v>148</v>
          </cell>
          <cell r="B172" t="str">
            <v>OSCAR LUIS</v>
          </cell>
          <cell r="C172" t="str">
            <v>KEUDELL CASAUS</v>
          </cell>
          <cell r="D172" t="str">
            <v>851268</v>
          </cell>
          <cell r="E172">
            <v>2571000</v>
          </cell>
          <cell r="F172" t="str">
            <v>PP</v>
          </cell>
          <cell r="H172" t="str">
            <v>LIMPIADOR</v>
          </cell>
        </row>
        <row r="173">
          <cell r="A173">
            <v>149</v>
          </cell>
          <cell r="B173" t="str">
            <v>ANA DE JESUS</v>
          </cell>
          <cell r="C173" t="str">
            <v>ORTIZ R.</v>
          </cell>
          <cell r="D173" t="str">
            <v>433702</v>
          </cell>
          <cell r="E173">
            <v>2571000</v>
          </cell>
          <cell r="F173" t="str">
            <v>PP</v>
          </cell>
          <cell r="H173" t="str">
            <v>LIMPIADOR</v>
          </cell>
        </row>
        <row r="174">
          <cell r="A174">
            <v>150</v>
          </cell>
          <cell r="B174" t="str">
            <v>LIMPIA</v>
          </cell>
          <cell r="C174" t="str">
            <v>JOURDAN</v>
          </cell>
          <cell r="D174" t="str">
            <v>315068</v>
          </cell>
          <cell r="E174">
            <v>2571000</v>
          </cell>
          <cell r="F174" t="str">
            <v>PP</v>
          </cell>
          <cell r="H174" t="str">
            <v>LIMPIADOR</v>
          </cell>
        </row>
        <row r="175">
          <cell r="A175">
            <v>151</v>
          </cell>
          <cell r="B175" t="str">
            <v>MIRNA JOSEFA</v>
          </cell>
          <cell r="C175" t="str">
            <v>PEREIRA DE VILLALBA</v>
          </cell>
          <cell r="D175" t="str">
            <v>2147275</v>
          </cell>
          <cell r="E175">
            <v>2572000</v>
          </cell>
          <cell r="F175" t="str">
            <v>PP</v>
          </cell>
          <cell r="H175" t="str">
            <v>LIMPIADOR (CAAZAPA)</v>
          </cell>
        </row>
        <row r="176">
          <cell r="A176">
            <v>152</v>
          </cell>
          <cell r="B176" t="str">
            <v>CRISTIAN PAUL</v>
          </cell>
          <cell r="C176" t="str">
            <v>ALFONSO</v>
          </cell>
          <cell r="D176" t="str">
            <v>2236278</v>
          </cell>
          <cell r="E176">
            <v>2573000</v>
          </cell>
          <cell r="F176" t="str">
            <v>PP</v>
          </cell>
          <cell r="H176" t="str">
            <v>AUXILIAR</v>
          </cell>
        </row>
        <row r="177">
          <cell r="A177">
            <v>153</v>
          </cell>
          <cell r="B177" t="str">
            <v>MARIA SELVA</v>
          </cell>
          <cell r="C177" t="str">
            <v>RODRIGUEZ</v>
          </cell>
          <cell r="D177" t="str">
            <v>2175686</v>
          </cell>
          <cell r="E177">
            <v>2573000</v>
          </cell>
          <cell r="F177" t="str">
            <v>PP</v>
          </cell>
          <cell r="H177" t="str">
            <v>AUXILIAR</v>
          </cell>
        </row>
        <row r="178">
          <cell r="A178">
            <v>154</v>
          </cell>
          <cell r="B178" t="str">
            <v>NORMA AIDE</v>
          </cell>
          <cell r="C178" t="str">
            <v>GONZALEZ SILVERO</v>
          </cell>
          <cell r="D178" t="str">
            <v>2051207</v>
          </cell>
          <cell r="E178">
            <v>2573000</v>
          </cell>
          <cell r="F178" t="str">
            <v>PP</v>
          </cell>
          <cell r="H178" t="str">
            <v>AUXILIAR</v>
          </cell>
        </row>
        <row r="179">
          <cell r="A179">
            <v>155</v>
          </cell>
          <cell r="B179" t="str">
            <v>CHRISTIAN ARMANDO</v>
          </cell>
          <cell r="C179" t="str">
            <v>BOGADO BENITEZ</v>
          </cell>
          <cell r="D179" t="str">
            <v>2671145</v>
          </cell>
          <cell r="E179">
            <v>2574000</v>
          </cell>
          <cell r="F179" t="str">
            <v>PP</v>
          </cell>
          <cell r="H179" t="str">
            <v>ASISTENTE</v>
          </cell>
        </row>
        <row r="180">
          <cell r="A180">
            <v>156</v>
          </cell>
          <cell r="B180" t="str">
            <v>FERMINA ANTONIA</v>
          </cell>
          <cell r="C180" t="str">
            <v>GONZALEZ M.</v>
          </cell>
          <cell r="D180" t="str">
            <v>1237724</v>
          </cell>
          <cell r="E180">
            <v>2575000</v>
          </cell>
          <cell r="F180" t="str">
            <v>PP</v>
          </cell>
          <cell r="H180" t="str">
            <v>OPERADOR</v>
          </cell>
        </row>
        <row r="181">
          <cell r="A181">
            <v>157</v>
          </cell>
          <cell r="B181" t="str">
            <v>WALTER FREDDY</v>
          </cell>
          <cell r="C181" t="str">
            <v>FREITAS HAITTER</v>
          </cell>
          <cell r="D181" t="str">
            <v>1135940</v>
          </cell>
          <cell r="E181">
            <v>2576000</v>
          </cell>
          <cell r="F181" t="str">
            <v>PP</v>
          </cell>
          <cell r="H181" t="str">
            <v>FIS.TASAS JUDIC.</v>
          </cell>
        </row>
        <row r="182">
          <cell r="A182">
            <v>158</v>
          </cell>
          <cell r="B182" t="str">
            <v>ROSA MARIA</v>
          </cell>
          <cell r="C182" t="str">
            <v>MALLORQUIN DE BENITEZ</v>
          </cell>
          <cell r="D182" t="str">
            <v>1287050</v>
          </cell>
          <cell r="E182">
            <v>2577000</v>
          </cell>
          <cell r="F182" t="str">
            <v>PP</v>
          </cell>
          <cell r="H182" t="str">
            <v>ENCARG. TASAS JUDIC.</v>
          </cell>
        </row>
        <row r="183">
          <cell r="A183">
            <v>159</v>
          </cell>
          <cell r="B183" t="str">
            <v>JORGE HIGINIO</v>
          </cell>
          <cell r="C183" t="str">
            <v>MARECO BENITEZ</v>
          </cell>
          <cell r="D183" t="str">
            <v>439921</v>
          </cell>
          <cell r="E183">
            <v>2577000</v>
          </cell>
          <cell r="F183" t="str">
            <v>PP</v>
          </cell>
          <cell r="H183" t="str">
            <v>ENCARG. TASAS JUDIC.</v>
          </cell>
        </row>
        <row r="184">
          <cell r="A184">
            <v>160</v>
          </cell>
          <cell r="B184" t="str">
            <v>MANUEL VICENTE</v>
          </cell>
          <cell r="C184" t="str">
            <v>DIAZ</v>
          </cell>
          <cell r="D184" t="str">
            <v>194672</v>
          </cell>
          <cell r="E184">
            <v>2578000</v>
          </cell>
          <cell r="F184" t="str">
            <v>PP</v>
          </cell>
          <cell r="H184" t="str">
            <v>SECRETARIO</v>
          </cell>
        </row>
        <row r="185">
          <cell r="A185">
            <v>161</v>
          </cell>
          <cell r="B185" t="str">
            <v>NORMA</v>
          </cell>
          <cell r="C185" t="str">
            <v>AGUILAR BARRETO</v>
          </cell>
          <cell r="D185" t="str">
            <v>2260939</v>
          </cell>
          <cell r="E185">
            <v>2579000</v>
          </cell>
          <cell r="F185" t="str">
            <v>PP</v>
          </cell>
          <cell r="H185" t="str">
            <v>UJIER</v>
          </cell>
        </row>
        <row r="186">
          <cell r="A186">
            <v>162</v>
          </cell>
          <cell r="B186" t="str">
            <v>SAUL MAIDANA</v>
          </cell>
          <cell r="C186" t="str">
            <v>BRITEZ</v>
          </cell>
          <cell r="D186" t="str">
            <v>2441566</v>
          </cell>
          <cell r="E186">
            <v>2580000</v>
          </cell>
          <cell r="F186" t="str">
            <v>PP</v>
          </cell>
          <cell r="H186" t="str">
            <v>SECRETARIO</v>
          </cell>
        </row>
        <row r="187">
          <cell r="A187">
            <v>163</v>
          </cell>
          <cell r="B187" t="str">
            <v>ANTONIO</v>
          </cell>
          <cell r="C187" t="str">
            <v>FERNANDEZ DUARTE</v>
          </cell>
          <cell r="D187" t="str">
            <v>1190679</v>
          </cell>
          <cell r="E187">
            <v>2581000</v>
          </cell>
          <cell r="F187" t="str">
            <v>PP</v>
          </cell>
          <cell r="H187" t="str">
            <v>CHOFER</v>
          </cell>
        </row>
        <row r="188">
          <cell r="A188">
            <v>164</v>
          </cell>
          <cell r="B188" t="str">
            <v>ELENA AUXILIADORA</v>
          </cell>
          <cell r="C188" t="str">
            <v>RUIZ DIAZ</v>
          </cell>
          <cell r="D188" t="str">
            <v>2066547</v>
          </cell>
          <cell r="E188">
            <v>2582000</v>
          </cell>
          <cell r="F188" t="str">
            <v>PP</v>
          </cell>
          <cell r="H188" t="str">
            <v>DACTILOGRAFO</v>
          </cell>
        </row>
        <row r="189">
          <cell r="A189">
            <v>165</v>
          </cell>
          <cell r="B189" t="str">
            <v>DANIEL</v>
          </cell>
          <cell r="C189" t="str">
            <v>BOGADO</v>
          </cell>
          <cell r="D189" t="str">
            <v>1585183</v>
          </cell>
          <cell r="E189">
            <v>2583000</v>
          </cell>
          <cell r="F189" t="str">
            <v>PP</v>
          </cell>
          <cell r="H189" t="str">
            <v>DACTILOGRAFO</v>
          </cell>
        </row>
        <row r="190">
          <cell r="A190">
            <v>166</v>
          </cell>
          <cell r="B190" t="str">
            <v>V A C A N T E</v>
          </cell>
          <cell r="E190">
            <v>2584000</v>
          </cell>
          <cell r="F190" t="str">
            <v>VP</v>
          </cell>
          <cell r="H190" t="str">
            <v>TECNICO</v>
          </cell>
        </row>
        <row r="191">
          <cell r="A191">
            <v>167</v>
          </cell>
          <cell r="B191" t="str">
            <v>V A C A N T E</v>
          </cell>
          <cell r="E191">
            <v>2584000</v>
          </cell>
          <cell r="F191" t="str">
            <v>VP</v>
          </cell>
          <cell r="H191" t="str">
            <v>TECNICO</v>
          </cell>
        </row>
        <row r="192">
          <cell r="A192">
            <v>168</v>
          </cell>
          <cell r="B192" t="str">
            <v>V A C A N T E</v>
          </cell>
          <cell r="E192">
            <v>2585000</v>
          </cell>
          <cell r="F192" t="str">
            <v>VP</v>
          </cell>
          <cell r="H192" t="str">
            <v>ELECTRICISTA</v>
          </cell>
        </row>
        <row r="193">
          <cell r="A193">
            <v>169</v>
          </cell>
          <cell r="B193" t="str">
            <v>V A C A N T E</v>
          </cell>
          <cell r="E193">
            <v>2586000</v>
          </cell>
          <cell r="F193" t="str">
            <v>VP</v>
          </cell>
          <cell r="H193" t="str">
            <v>LIMPIADOR</v>
          </cell>
        </row>
        <row r="194">
          <cell r="A194">
            <v>170</v>
          </cell>
          <cell r="B194" t="str">
            <v>V A C A N T E</v>
          </cell>
          <cell r="E194">
            <v>2587000</v>
          </cell>
          <cell r="F194" t="str">
            <v>VP</v>
          </cell>
          <cell r="H194" t="str">
            <v>ENCARGADO DE BOBEDA</v>
          </cell>
        </row>
        <row r="195">
          <cell r="A195">
            <v>171</v>
          </cell>
          <cell r="B195" t="str">
            <v>V A C A N T E</v>
          </cell>
          <cell r="E195">
            <v>2588000</v>
          </cell>
          <cell r="F195" t="str">
            <v>VP</v>
          </cell>
          <cell r="H195" t="str">
            <v>JEFE DE SEGURIDAD</v>
          </cell>
        </row>
        <row r="196">
          <cell r="A196">
            <v>172</v>
          </cell>
          <cell r="B196" t="str">
            <v>V A C A N T E</v>
          </cell>
          <cell r="E196">
            <v>2589000</v>
          </cell>
          <cell r="F196" t="str">
            <v>VP</v>
          </cell>
          <cell r="H196" t="str">
            <v>ENCARGADO DE MANT. G</v>
          </cell>
        </row>
        <row r="197">
          <cell r="A197">
            <v>173</v>
          </cell>
          <cell r="B197" t="str">
            <v>V A C A N T E</v>
          </cell>
          <cell r="E197">
            <v>2590000</v>
          </cell>
          <cell r="F197" t="str">
            <v>VP</v>
          </cell>
          <cell r="H197" t="str">
            <v>JEFE DE ESTADISTICA</v>
          </cell>
        </row>
        <row r="198">
          <cell r="A198">
            <v>174</v>
          </cell>
          <cell r="B198" t="str">
            <v>V A C A N T E</v>
          </cell>
          <cell r="E198">
            <v>2591000</v>
          </cell>
          <cell r="F198" t="str">
            <v>VP</v>
          </cell>
          <cell r="H198" t="str">
            <v>ENCARGADO DE ARCHIVO</v>
          </cell>
        </row>
        <row r="199">
          <cell r="B199" t="str">
            <v>V A C A N T E</v>
          </cell>
          <cell r="E199" t="str">
            <v/>
          </cell>
          <cell r="F199" t="str">
            <v>VP</v>
          </cell>
          <cell r="G199">
            <v>2591010</v>
          </cell>
          <cell r="H199" t="str">
            <v>FISCALIZADOR</v>
          </cell>
        </row>
        <row r="200">
          <cell r="B200" t="str">
            <v>V A C A N T E</v>
          </cell>
          <cell r="E200" t="str">
            <v/>
          </cell>
          <cell r="F200" t="str">
            <v>VP</v>
          </cell>
          <cell r="G200">
            <v>2591020</v>
          </cell>
          <cell r="H200" t="str">
            <v>AUDITOR</v>
          </cell>
        </row>
        <row r="201">
          <cell r="B201" t="str">
            <v>V A C A N T E</v>
          </cell>
          <cell r="E201" t="str">
            <v/>
          </cell>
          <cell r="F201" t="str">
            <v>VP</v>
          </cell>
          <cell r="G201">
            <v>2591030</v>
          </cell>
          <cell r="H201" t="str">
            <v>TELEFONISTA-VCA</v>
          </cell>
        </row>
        <row r="202">
          <cell r="B202" t="str">
            <v>V A C A N T E</v>
          </cell>
          <cell r="E202" t="str">
            <v/>
          </cell>
          <cell r="F202" t="str">
            <v>VP</v>
          </cell>
          <cell r="G202">
            <v>2591040</v>
          </cell>
          <cell r="H202" t="str">
            <v>AUXILIAR</v>
          </cell>
        </row>
        <row r="203">
          <cell r="B203" t="str">
            <v>V A C A N T E</v>
          </cell>
          <cell r="E203" t="str">
            <v/>
          </cell>
          <cell r="F203" t="str">
            <v>VP</v>
          </cell>
          <cell r="G203">
            <v>2591050</v>
          </cell>
          <cell r="H203" t="str">
            <v>CHOFER</v>
          </cell>
        </row>
        <row r="204">
          <cell r="B204" t="str">
            <v>V A C A N T E</v>
          </cell>
          <cell r="E204" t="str">
            <v/>
          </cell>
          <cell r="F204" t="str">
            <v>VP</v>
          </cell>
          <cell r="G204">
            <v>2591060</v>
          </cell>
          <cell r="H204" t="str">
            <v>OPERADOR-DPTO.ESTADISTICA</v>
          </cell>
        </row>
        <row r="205">
          <cell r="B205" t="str">
            <v>V A C A N T E</v>
          </cell>
          <cell r="E205" t="str">
            <v/>
          </cell>
          <cell r="F205" t="str">
            <v>VP</v>
          </cell>
          <cell r="G205">
            <v>2591070</v>
          </cell>
          <cell r="H205" t="str">
            <v>ASIST. DE BOVEDA</v>
          </cell>
        </row>
        <row r="206">
          <cell r="B206" t="str">
            <v>V A C A N T E</v>
          </cell>
          <cell r="E206" t="str">
            <v/>
          </cell>
          <cell r="F206" t="str">
            <v>VP</v>
          </cell>
          <cell r="G206">
            <v>2591080</v>
          </cell>
          <cell r="H206" t="str">
            <v>ASISTENTE DE ARCHIVO</v>
          </cell>
        </row>
        <row r="207">
          <cell r="B207" t="str">
            <v>V A C A N T E</v>
          </cell>
          <cell r="E207" t="str">
            <v/>
          </cell>
          <cell r="F207" t="str">
            <v>VP</v>
          </cell>
          <cell r="G207">
            <v>2591090</v>
          </cell>
          <cell r="H207" t="str">
            <v>ORDENANZA</v>
          </cell>
        </row>
        <row r="208">
          <cell r="B208" t="str">
            <v>V A C A N T E</v>
          </cell>
          <cell r="E208" t="str">
            <v/>
          </cell>
          <cell r="F208" t="str">
            <v>VP</v>
          </cell>
          <cell r="G208">
            <v>2591100</v>
          </cell>
          <cell r="H208" t="str">
            <v>ASIST.MANT.GRAL.</v>
          </cell>
        </row>
        <row r="209">
          <cell r="B209" t="str">
            <v>V A C A N T E</v>
          </cell>
          <cell r="E209" t="str">
            <v/>
          </cell>
          <cell r="F209" t="str">
            <v>VP</v>
          </cell>
          <cell r="G209">
            <v>2591110</v>
          </cell>
          <cell r="H209" t="str">
            <v>LIMPIADOR (F.YEGROS)</v>
          </cell>
        </row>
        <row r="210">
          <cell r="B210" t="str">
            <v>V A C A N T E</v>
          </cell>
          <cell r="E210" t="str">
            <v/>
          </cell>
          <cell r="F210" t="str">
            <v>VP</v>
          </cell>
          <cell r="G210">
            <v>2591120</v>
          </cell>
          <cell r="H210" t="str">
            <v>LIMPIADOR (YUTY)</v>
          </cell>
        </row>
        <row r="211">
          <cell r="B211" t="str">
            <v>V A C A N T E</v>
          </cell>
          <cell r="E211" t="str">
            <v/>
          </cell>
          <cell r="F211" t="str">
            <v>VP</v>
          </cell>
          <cell r="G211">
            <v>2591130</v>
          </cell>
          <cell r="H211" t="str">
            <v>DACTILOGRAFO</v>
          </cell>
        </row>
        <row r="212">
          <cell r="B212" t="str">
            <v>V A C A N T E</v>
          </cell>
          <cell r="E212" t="str">
            <v/>
          </cell>
          <cell r="F212" t="str">
            <v>VP</v>
          </cell>
          <cell r="G212">
            <v>2591140</v>
          </cell>
          <cell r="H212" t="str">
            <v>UJIER</v>
          </cell>
        </row>
        <row r="213">
          <cell r="A213">
            <v>175</v>
          </cell>
          <cell r="B213" t="str">
            <v>JUZGADOS DE PAZ</v>
          </cell>
          <cell r="F213" t="str">
            <v>DP</v>
          </cell>
        </row>
        <row r="214">
          <cell r="A214">
            <v>176</v>
          </cell>
          <cell r="B214" t="str">
            <v>JUZGADOS DE PAZ DE VILLARRICA</v>
          </cell>
          <cell r="F214" t="str">
            <v>DP</v>
          </cell>
        </row>
        <row r="215">
          <cell r="A215">
            <v>177</v>
          </cell>
          <cell r="B215" t="str">
            <v>CARLOS MARIA</v>
          </cell>
          <cell r="C215" t="str">
            <v>ALFARO FRANCO</v>
          </cell>
          <cell r="D215" t="str">
            <v>504352</v>
          </cell>
          <cell r="E215">
            <v>2594000</v>
          </cell>
          <cell r="F215" t="str">
            <v>PP</v>
          </cell>
          <cell r="H215" t="str">
            <v>JUEZ EN LO C.C.</v>
          </cell>
        </row>
        <row r="216">
          <cell r="A216">
            <v>178</v>
          </cell>
          <cell r="B216" t="str">
            <v>GRACIELA</v>
          </cell>
          <cell r="C216" t="str">
            <v>GONZALEZ DE ARIAS</v>
          </cell>
          <cell r="D216" t="str">
            <v>1056897</v>
          </cell>
          <cell r="E216">
            <v>2595000</v>
          </cell>
          <cell r="F216" t="str">
            <v>PP</v>
          </cell>
          <cell r="H216" t="str">
            <v>SECRETARIO</v>
          </cell>
        </row>
        <row r="217">
          <cell r="A217">
            <v>179</v>
          </cell>
          <cell r="B217" t="str">
            <v>V A C A N T E</v>
          </cell>
          <cell r="E217">
            <v>2596000</v>
          </cell>
          <cell r="F217" t="str">
            <v>VP</v>
          </cell>
          <cell r="H217" t="str">
            <v>UJIER</v>
          </cell>
        </row>
        <row r="218">
          <cell r="G218">
            <v>2596010</v>
          </cell>
          <cell r="H218" t="str">
            <v>DACTILOGRAFO</v>
          </cell>
        </row>
        <row r="219">
          <cell r="A219">
            <v>180</v>
          </cell>
          <cell r="B219" t="str">
            <v>JUZGADOS DE PAZ DE CAAZAPA</v>
          </cell>
          <cell r="F219" t="str">
            <v>DP</v>
          </cell>
        </row>
        <row r="220">
          <cell r="A220">
            <v>181</v>
          </cell>
          <cell r="B220" t="str">
            <v>DIONISIO DANIEL</v>
          </cell>
          <cell r="C220" t="str">
            <v>FLEITAS RAMIREZ</v>
          </cell>
          <cell r="D220" t="str">
            <v>889025</v>
          </cell>
          <cell r="E220">
            <v>2598000</v>
          </cell>
          <cell r="F220" t="str">
            <v>PP</v>
          </cell>
          <cell r="H220" t="str">
            <v>JUEZ EN LO C.C.</v>
          </cell>
        </row>
        <row r="221">
          <cell r="A221">
            <v>182</v>
          </cell>
          <cell r="B221" t="str">
            <v>CLAUDIO A.</v>
          </cell>
          <cell r="C221" t="str">
            <v>DAVALOS ULLON</v>
          </cell>
          <cell r="D221" t="str">
            <v>459572</v>
          </cell>
          <cell r="E221">
            <v>2599000</v>
          </cell>
          <cell r="F221" t="str">
            <v>PP</v>
          </cell>
          <cell r="H221" t="str">
            <v>SECRETARIO</v>
          </cell>
        </row>
        <row r="222">
          <cell r="A222">
            <v>183</v>
          </cell>
          <cell r="B222" t="str">
            <v>V A C A N T E</v>
          </cell>
          <cell r="E222">
            <v>2600000</v>
          </cell>
          <cell r="F222" t="str">
            <v>VP</v>
          </cell>
          <cell r="H222" t="str">
            <v>UJIER</v>
          </cell>
        </row>
        <row r="223">
          <cell r="G223">
            <v>2600010</v>
          </cell>
          <cell r="H223" t="str">
            <v>DACTILOGRAFO</v>
          </cell>
        </row>
        <row r="224">
          <cell r="A224">
            <v>184</v>
          </cell>
          <cell r="B224" t="str">
            <v>V A C A N T E</v>
          </cell>
          <cell r="E224">
            <v>2601000</v>
          </cell>
          <cell r="F224" t="str">
            <v>VP</v>
          </cell>
          <cell r="H224" t="str">
            <v>JUEZ EN LO CRIMINAL</v>
          </cell>
        </row>
        <row r="225">
          <cell r="A225">
            <v>185</v>
          </cell>
          <cell r="B225" t="str">
            <v>UBALDO JOSE</v>
          </cell>
          <cell r="C225" t="str">
            <v>CENTURION SAMANIEGO</v>
          </cell>
          <cell r="D225" t="str">
            <v>1712071</v>
          </cell>
          <cell r="E225">
            <v>2602000</v>
          </cell>
          <cell r="F225" t="str">
            <v>PP</v>
          </cell>
          <cell r="H225" t="str">
            <v>SECRETARIO</v>
          </cell>
        </row>
        <row r="226">
          <cell r="G226">
            <v>2602010</v>
          </cell>
          <cell r="H226" t="str">
            <v>UJIER</v>
          </cell>
        </row>
        <row r="227">
          <cell r="G227">
            <v>2602020</v>
          </cell>
          <cell r="H227" t="str">
            <v>DACTILOGRAFO</v>
          </cell>
        </row>
        <row r="228">
          <cell r="A228">
            <v>186</v>
          </cell>
          <cell r="B228" t="str">
            <v>YATAITY</v>
          </cell>
          <cell r="F228" t="str">
            <v>DP</v>
          </cell>
        </row>
        <row r="229">
          <cell r="A229">
            <v>187</v>
          </cell>
          <cell r="B229" t="str">
            <v>MARIA ELENA</v>
          </cell>
          <cell r="C229" t="str">
            <v>ESPINOLA DE ORTIGOZA</v>
          </cell>
          <cell r="D229" t="str">
            <v>404719</v>
          </cell>
          <cell r="E229">
            <v>2604000</v>
          </cell>
          <cell r="F229" t="str">
            <v>PP</v>
          </cell>
          <cell r="H229" t="str">
            <v>JUEZ PAZ YATAITY</v>
          </cell>
        </row>
        <row r="230">
          <cell r="A230">
            <v>188</v>
          </cell>
          <cell r="B230" t="str">
            <v>ALCIDES M.</v>
          </cell>
          <cell r="C230" t="str">
            <v>NARVAJA GAUTO</v>
          </cell>
          <cell r="D230" t="str">
            <v>870137</v>
          </cell>
          <cell r="E230">
            <v>2605000</v>
          </cell>
          <cell r="F230" t="str">
            <v>PP</v>
          </cell>
          <cell r="H230" t="str">
            <v>SECRETARIO</v>
          </cell>
        </row>
        <row r="231">
          <cell r="G231">
            <v>2605010</v>
          </cell>
          <cell r="H231" t="str">
            <v>UJIER</v>
          </cell>
        </row>
        <row r="232">
          <cell r="G232">
            <v>2605020</v>
          </cell>
          <cell r="H232" t="str">
            <v>DACTILOGRAFO</v>
          </cell>
        </row>
        <row r="233">
          <cell r="A233">
            <v>189</v>
          </cell>
          <cell r="B233" t="str">
            <v>MBOCAYATY</v>
          </cell>
          <cell r="F233" t="str">
            <v>DP</v>
          </cell>
        </row>
        <row r="234">
          <cell r="A234">
            <v>190</v>
          </cell>
          <cell r="B234" t="str">
            <v>JULIA CONCEPCION</v>
          </cell>
          <cell r="C234" t="str">
            <v>SERVIAN DE RODRIGUEZ</v>
          </cell>
          <cell r="D234" t="str">
            <v>453672</v>
          </cell>
          <cell r="E234">
            <v>2607000</v>
          </cell>
          <cell r="F234" t="str">
            <v>PP</v>
          </cell>
          <cell r="H234" t="str">
            <v>JUEZ</v>
          </cell>
        </row>
        <row r="235">
          <cell r="A235">
            <v>191</v>
          </cell>
          <cell r="B235" t="str">
            <v>HUGO DANIEL</v>
          </cell>
          <cell r="C235" t="str">
            <v>FONSECA ESPINOLA</v>
          </cell>
          <cell r="D235" t="str">
            <v>2080317</v>
          </cell>
          <cell r="E235">
            <v>2608000</v>
          </cell>
          <cell r="F235" t="str">
            <v>PP</v>
          </cell>
          <cell r="H235" t="str">
            <v>SECRETARIO</v>
          </cell>
        </row>
        <row r="236">
          <cell r="G236">
            <v>2608010</v>
          </cell>
          <cell r="H236" t="str">
            <v>UJIER</v>
          </cell>
        </row>
        <row r="237">
          <cell r="G237">
            <v>2608020</v>
          </cell>
          <cell r="H237" t="str">
            <v>DACTILOGRAFO</v>
          </cell>
        </row>
        <row r="238">
          <cell r="A238">
            <v>192</v>
          </cell>
          <cell r="B238" t="str">
            <v>FASSARDI</v>
          </cell>
          <cell r="F238" t="str">
            <v>DP</v>
          </cell>
        </row>
        <row r="239">
          <cell r="A239">
            <v>193</v>
          </cell>
          <cell r="B239" t="str">
            <v>RAMONA JUSTINIANA</v>
          </cell>
          <cell r="C239" t="str">
            <v>TROCHE DE HAURON</v>
          </cell>
          <cell r="D239" t="str">
            <v>442996</v>
          </cell>
          <cell r="E239">
            <v>2610000</v>
          </cell>
          <cell r="F239" t="str">
            <v>PP</v>
          </cell>
          <cell r="H239" t="str">
            <v>JUEZ</v>
          </cell>
        </row>
        <row r="240">
          <cell r="A240">
            <v>194</v>
          </cell>
          <cell r="B240" t="str">
            <v>MILCIADES ENRIQUE</v>
          </cell>
          <cell r="C240" t="str">
            <v>RIOS</v>
          </cell>
          <cell r="D240" t="str">
            <v>209430</v>
          </cell>
          <cell r="E240">
            <v>2611000</v>
          </cell>
          <cell r="F240" t="str">
            <v>PP</v>
          </cell>
          <cell r="H240" t="str">
            <v>SECRETARIO</v>
          </cell>
        </row>
        <row r="241">
          <cell r="G241">
            <v>2611010</v>
          </cell>
          <cell r="H241" t="str">
            <v>UJIER</v>
          </cell>
        </row>
        <row r="242">
          <cell r="G242">
            <v>2611020</v>
          </cell>
          <cell r="H242" t="str">
            <v>DACTILOGRAFO</v>
          </cell>
        </row>
        <row r="243">
          <cell r="A243">
            <v>195</v>
          </cell>
          <cell r="B243" t="str">
            <v>BUENA VISTA</v>
          </cell>
          <cell r="F243" t="str">
            <v>DP</v>
          </cell>
        </row>
        <row r="244">
          <cell r="A244">
            <v>196</v>
          </cell>
          <cell r="B244" t="str">
            <v>RAIMUNDO GRABIEL</v>
          </cell>
          <cell r="C244" t="str">
            <v>DUARTE PANIAGUA</v>
          </cell>
          <cell r="D244" t="str">
            <v>1825693</v>
          </cell>
          <cell r="E244">
            <v>2613000</v>
          </cell>
          <cell r="F244" t="str">
            <v>PP</v>
          </cell>
          <cell r="H244" t="str">
            <v>JUEZ</v>
          </cell>
        </row>
        <row r="245">
          <cell r="A245">
            <v>197</v>
          </cell>
          <cell r="B245" t="str">
            <v>CARLOS ALCIDES</v>
          </cell>
          <cell r="C245" t="str">
            <v>DUARTE GAMARRA</v>
          </cell>
          <cell r="D245" t="str">
            <v>2246533</v>
          </cell>
          <cell r="E245">
            <v>2614000</v>
          </cell>
          <cell r="F245" t="str">
            <v>PP</v>
          </cell>
          <cell r="H245" t="str">
            <v>SECRETARIO</v>
          </cell>
        </row>
        <row r="246">
          <cell r="G246">
            <v>2614010</v>
          </cell>
          <cell r="H246" t="str">
            <v>UJIER</v>
          </cell>
        </row>
        <row r="247">
          <cell r="G247">
            <v>2614020</v>
          </cell>
          <cell r="H247" t="str">
            <v>DACTILOGRAFO</v>
          </cell>
        </row>
        <row r="248">
          <cell r="A248">
            <v>198</v>
          </cell>
          <cell r="B248" t="str">
            <v>COLONIA INDEPENDENCIA</v>
          </cell>
          <cell r="F248" t="str">
            <v>DP</v>
          </cell>
        </row>
        <row r="249">
          <cell r="A249">
            <v>199</v>
          </cell>
          <cell r="B249" t="str">
            <v>CATALINA CONCEPCION</v>
          </cell>
          <cell r="C249" t="str">
            <v>TORRES CAMPUZANO</v>
          </cell>
          <cell r="D249" t="str">
            <v>814242</v>
          </cell>
          <cell r="E249">
            <v>2616000</v>
          </cell>
          <cell r="F249" t="str">
            <v>PP</v>
          </cell>
          <cell r="H249" t="str">
            <v>JUEZ</v>
          </cell>
        </row>
        <row r="250">
          <cell r="A250">
            <v>200</v>
          </cell>
          <cell r="B250" t="str">
            <v>ATILANO</v>
          </cell>
          <cell r="C250" t="str">
            <v>CHAVEZ</v>
          </cell>
          <cell r="D250" t="str">
            <v>1032238</v>
          </cell>
          <cell r="E250">
            <v>2617000</v>
          </cell>
          <cell r="F250" t="str">
            <v>PP</v>
          </cell>
          <cell r="H250" t="str">
            <v>SECRETARIO</v>
          </cell>
        </row>
        <row r="251">
          <cell r="G251">
            <v>2617010</v>
          </cell>
          <cell r="H251" t="str">
            <v>UJIER</v>
          </cell>
        </row>
        <row r="252">
          <cell r="G252">
            <v>2617020</v>
          </cell>
          <cell r="H252" t="str">
            <v>DACTILOGRAFO</v>
          </cell>
        </row>
        <row r="253">
          <cell r="A253">
            <v>201</v>
          </cell>
          <cell r="B253" t="str">
            <v>GRAL. MORINIGO</v>
          </cell>
          <cell r="F253" t="str">
            <v>DP</v>
          </cell>
        </row>
        <row r="254">
          <cell r="A254">
            <v>202</v>
          </cell>
          <cell r="B254" t="str">
            <v>CARLOS MARIA</v>
          </cell>
          <cell r="C254" t="str">
            <v>CACERES FOSTER</v>
          </cell>
          <cell r="D254" t="str">
            <v>776050</v>
          </cell>
          <cell r="E254">
            <v>2619000</v>
          </cell>
          <cell r="F254" t="str">
            <v>PP</v>
          </cell>
          <cell r="H254" t="str">
            <v>JUEZ</v>
          </cell>
        </row>
        <row r="255">
          <cell r="A255">
            <v>203</v>
          </cell>
          <cell r="B255" t="str">
            <v>LAZARO</v>
          </cell>
          <cell r="C255" t="str">
            <v>VILLAVERDE SERVIAN</v>
          </cell>
          <cell r="D255" t="str">
            <v>1256178</v>
          </cell>
          <cell r="E255">
            <v>2620000</v>
          </cell>
          <cell r="F255" t="str">
            <v>PP</v>
          </cell>
          <cell r="H255" t="str">
            <v>SECRETARIO</v>
          </cell>
        </row>
        <row r="256">
          <cell r="G256">
            <v>2620010</v>
          </cell>
          <cell r="H256" t="str">
            <v>UJIER</v>
          </cell>
        </row>
        <row r="257">
          <cell r="G257">
            <v>2620020</v>
          </cell>
          <cell r="H257" t="str">
            <v>DACTILOGRAFO</v>
          </cell>
        </row>
        <row r="258">
          <cell r="A258">
            <v>204</v>
          </cell>
          <cell r="B258" t="str">
            <v>FULGENCIO YEGROS</v>
          </cell>
          <cell r="F258" t="str">
            <v>DP</v>
          </cell>
        </row>
        <row r="259">
          <cell r="A259">
            <v>205</v>
          </cell>
          <cell r="B259" t="str">
            <v>DAVID ALIDER</v>
          </cell>
          <cell r="C259" t="str">
            <v>RUIZ DIAZ ARMOA</v>
          </cell>
          <cell r="D259" t="str">
            <v>1717464</v>
          </cell>
          <cell r="E259">
            <v>2622000</v>
          </cell>
          <cell r="F259" t="str">
            <v>PP</v>
          </cell>
          <cell r="H259" t="str">
            <v>JUEZ</v>
          </cell>
        </row>
        <row r="260">
          <cell r="A260">
            <v>206</v>
          </cell>
          <cell r="B260" t="str">
            <v>JUAN C.</v>
          </cell>
          <cell r="C260" t="str">
            <v>GONZALEZ</v>
          </cell>
          <cell r="D260" t="str">
            <v>967355</v>
          </cell>
          <cell r="E260">
            <v>2623000</v>
          </cell>
          <cell r="F260" t="str">
            <v>PP</v>
          </cell>
          <cell r="H260" t="str">
            <v>SECRETARIO</v>
          </cell>
        </row>
        <row r="261">
          <cell r="G261">
            <v>2623010</v>
          </cell>
          <cell r="H261" t="str">
            <v>UJIER</v>
          </cell>
        </row>
        <row r="262">
          <cell r="G262">
            <v>2623020</v>
          </cell>
          <cell r="H262" t="str">
            <v>DACTILOGRAFO</v>
          </cell>
        </row>
        <row r="263">
          <cell r="A263">
            <v>207</v>
          </cell>
          <cell r="B263" t="str">
            <v>NATALICIO TALAVERA</v>
          </cell>
          <cell r="F263" t="str">
            <v>DP</v>
          </cell>
        </row>
        <row r="264">
          <cell r="A264">
            <v>208</v>
          </cell>
          <cell r="B264" t="str">
            <v>NANCY ELIZABETH</v>
          </cell>
          <cell r="C264" t="str">
            <v>ROA ROJAS</v>
          </cell>
          <cell r="D264" t="str">
            <v>1471031</v>
          </cell>
          <cell r="E264">
            <v>2625000</v>
          </cell>
          <cell r="F264" t="str">
            <v>PP</v>
          </cell>
          <cell r="H264" t="str">
            <v>JUEZ</v>
          </cell>
        </row>
        <row r="265">
          <cell r="A265">
            <v>209</v>
          </cell>
          <cell r="B265" t="str">
            <v>FUNCIANO</v>
          </cell>
          <cell r="C265" t="str">
            <v>SANCHEZ DUARTE</v>
          </cell>
          <cell r="D265" t="str">
            <v>1299150</v>
          </cell>
          <cell r="E265">
            <v>2626000</v>
          </cell>
          <cell r="F265" t="str">
            <v>PP</v>
          </cell>
          <cell r="H265" t="str">
            <v>SECRETARIO</v>
          </cell>
        </row>
        <row r="266">
          <cell r="G266">
            <v>2626010</v>
          </cell>
          <cell r="H266" t="str">
            <v>UJIER</v>
          </cell>
        </row>
        <row r="267">
          <cell r="G267">
            <v>2626020</v>
          </cell>
          <cell r="H267" t="str">
            <v>DACTILOGRAFO</v>
          </cell>
        </row>
        <row r="268">
          <cell r="A268">
            <v>210</v>
          </cell>
          <cell r="B268" t="str">
            <v>SAN SALVADOR</v>
          </cell>
          <cell r="F268" t="str">
            <v>DP</v>
          </cell>
        </row>
        <row r="269">
          <cell r="A269">
            <v>211</v>
          </cell>
          <cell r="B269" t="str">
            <v>SANDRA MABEL</v>
          </cell>
          <cell r="C269" t="str">
            <v>NUÑEZ KRISSL</v>
          </cell>
          <cell r="D269" t="str">
            <v>1707836</v>
          </cell>
          <cell r="E269">
            <v>2628000</v>
          </cell>
          <cell r="F269" t="str">
            <v>PP</v>
          </cell>
          <cell r="H269" t="str">
            <v>JUEZ PAZ S.SALVADOR</v>
          </cell>
        </row>
        <row r="270">
          <cell r="A270">
            <v>212</v>
          </cell>
          <cell r="B270" t="str">
            <v>SIXTO</v>
          </cell>
          <cell r="C270" t="str">
            <v>CABRERA CABRAL</v>
          </cell>
          <cell r="D270" t="str">
            <v>202530</v>
          </cell>
          <cell r="E270">
            <v>2629000</v>
          </cell>
          <cell r="F270" t="str">
            <v>PP</v>
          </cell>
          <cell r="H270" t="str">
            <v>SECRETARIO</v>
          </cell>
        </row>
        <row r="271">
          <cell r="G271">
            <v>2629010</v>
          </cell>
          <cell r="H271" t="str">
            <v>UJIER</v>
          </cell>
        </row>
        <row r="272">
          <cell r="G272">
            <v>2629020</v>
          </cell>
          <cell r="H272" t="str">
            <v>DACTILOGRAFO</v>
          </cell>
        </row>
        <row r="273">
          <cell r="A273">
            <v>213</v>
          </cell>
          <cell r="B273" t="str">
            <v>CORONEL MARTINEZ</v>
          </cell>
          <cell r="F273" t="str">
            <v>DP</v>
          </cell>
        </row>
        <row r="274">
          <cell r="A274">
            <v>214</v>
          </cell>
          <cell r="B274" t="str">
            <v>EDGAR</v>
          </cell>
          <cell r="C274" t="str">
            <v>MARTINEZ PANIAGUA</v>
          </cell>
          <cell r="D274" t="str">
            <v>848905</v>
          </cell>
          <cell r="E274">
            <v>2631000</v>
          </cell>
          <cell r="F274" t="str">
            <v>PP</v>
          </cell>
          <cell r="H274" t="str">
            <v>JUEZ PAZ CNEL.MARTIN</v>
          </cell>
        </row>
        <row r="275">
          <cell r="A275">
            <v>215</v>
          </cell>
          <cell r="B275" t="str">
            <v>FRANCISCO</v>
          </cell>
          <cell r="C275" t="str">
            <v>RAMIREZ JIMENEZ</v>
          </cell>
          <cell r="D275" t="str">
            <v>897526</v>
          </cell>
          <cell r="E275">
            <v>2632000</v>
          </cell>
          <cell r="F275" t="str">
            <v>PP</v>
          </cell>
          <cell r="H275" t="str">
            <v>SECRETARIO</v>
          </cell>
        </row>
        <row r="276">
          <cell r="G276">
            <v>2632010</v>
          </cell>
          <cell r="H276" t="str">
            <v>UJIER</v>
          </cell>
        </row>
        <row r="277">
          <cell r="G277">
            <v>2632020</v>
          </cell>
          <cell r="H277" t="str">
            <v>DACTILOGRAFO</v>
          </cell>
        </row>
        <row r="278">
          <cell r="A278">
            <v>216</v>
          </cell>
          <cell r="B278" t="str">
            <v>FELIX PEREZ CARDOZO</v>
          </cell>
          <cell r="F278" t="str">
            <v>DP</v>
          </cell>
        </row>
        <row r="279">
          <cell r="A279">
            <v>217</v>
          </cell>
          <cell r="B279" t="str">
            <v>NILDA</v>
          </cell>
          <cell r="C279" t="str">
            <v>DUARTE LEGAL</v>
          </cell>
          <cell r="D279" t="str">
            <v>217438</v>
          </cell>
          <cell r="E279">
            <v>2634000</v>
          </cell>
          <cell r="F279" t="str">
            <v>PP</v>
          </cell>
          <cell r="H279" t="str">
            <v>JUEZ PAZ F.P.CARDOZO</v>
          </cell>
        </row>
        <row r="280">
          <cell r="A280">
            <v>218</v>
          </cell>
          <cell r="B280" t="str">
            <v>OSCAR MANUEL</v>
          </cell>
          <cell r="C280" t="str">
            <v>BARRIOS FERREIRA</v>
          </cell>
          <cell r="D280" t="str">
            <v>2076798</v>
          </cell>
          <cell r="E280">
            <v>2635000</v>
          </cell>
          <cell r="F280" t="str">
            <v>PP</v>
          </cell>
          <cell r="H280" t="str">
            <v>SECRETARIO</v>
          </cell>
        </row>
        <row r="281">
          <cell r="G281">
            <v>2635010</v>
          </cell>
          <cell r="H281" t="str">
            <v>UJIER</v>
          </cell>
        </row>
        <row r="282">
          <cell r="G282">
            <v>2635020</v>
          </cell>
          <cell r="H282" t="str">
            <v>DACTILOGRAFO</v>
          </cell>
        </row>
        <row r="283">
          <cell r="A283">
            <v>219</v>
          </cell>
          <cell r="B283" t="str">
            <v>BORJA</v>
          </cell>
          <cell r="F283" t="str">
            <v>DP</v>
          </cell>
        </row>
        <row r="284">
          <cell r="A284">
            <v>220</v>
          </cell>
          <cell r="B284" t="str">
            <v>SEBASTIANA</v>
          </cell>
          <cell r="C284" t="str">
            <v>SALINA ZARACHO</v>
          </cell>
          <cell r="D284" t="str">
            <v>1470476</v>
          </cell>
          <cell r="E284">
            <v>2637000</v>
          </cell>
          <cell r="F284" t="str">
            <v>PP</v>
          </cell>
          <cell r="H284" t="str">
            <v>JUEZ</v>
          </cell>
        </row>
        <row r="285">
          <cell r="A285">
            <v>221</v>
          </cell>
          <cell r="B285" t="str">
            <v>ADRIANO RESQUIN</v>
          </cell>
          <cell r="C285" t="str">
            <v>ARGUELLO</v>
          </cell>
          <cell r="D285" t="str">
            <v>1595673</v>
          </cell>
          <cell r="E285">
            <v>2638000</v>
          </cell>
          <cell r="F285" t="str">
            <v>PP</v>
          </cell>
          <cell r="H285" t="str">
            <v>SECRETARIO</v>
          </cell>
        </row>
        <row r="286">
          <cell r="G286">
            <v>2638010</v>
          </cell>
          <cell r="H286" t="str">
            <v>UJIER</v>
          </cell>
        </row>
        <row r="287">
          <cell r="G287">
            <v>2638020</v>
          </cell>
          <cell r="H287" t="str">
            <v>DACTILOGRAFO</v>
          </cell>
        </row>
        <row r="288">
          <cell r="A288">
            <v>222</v>
          </cell>
          <cell r="B288" t="str">
            <v>ÑUMI</v>
          </cell>
          <cell r="F288" t="str">
            <v>DP</v>
          </cell>
        </row>
        <row r="289">
          <cell r="A289">
            <v>223</v>
          </cell>
          <cell r="B289" t="str">
            <v>VICTOR HUGO</v>
          </cell>
          <cell r="C289" t="str">
            <v>ORTIGOZA AGUIRRE</v>
          </cell>
          <cell r="D289" t="str">
            <v>722477</v>
          </cell>
          <cell r="E289">
            <v>2640000</v>
          </cell>
          <cell r="F289" t="str">
            <v>PP</v>
          </cell>
          <cell r="H289" t="str">
            <v>JUEZ</v>
          </cell>
        </row>
        <row r="290">
          <cell r="A290">
            <v>224</v>
          </cell>
          <cell r="B290" t="str">
            <v>CESAR LORENZO</v>
          </cell>
          <cell r="C290" t="str">
            <v>GONZALEZ FLEITAS</v>
          </cell>
          <cell r="D290" t="str">
            <v>732535</v>
          </cell>
          <cell r="E290">
            <v>2641000</v>
          </cell>
          <cell r="F290" t="str">
            <v>PP</v>
          </cell>
          <cell r="H290" t="str">
            <v>SECRETARIO</v>
          </cell>
        </row>
        <row r="291">
          <cell r="G291">
            <v>2641010</v>
          </cell>
          <cell r="H291" t="str">
            <v>UJIER</v>
          </cell>
        </row>
        <row r="292">
          <cell r="G292">
            <v>2641020</v>
          </cell>
          <cell r="H292" t="str">
            <v>DACTILOGRAFO</v>
          </cell>
        </row>
        <row r="293">
          <cell r="A293">
            <v>225</v>
          </cell>
          <cell r="B293" t="str">
            <v>MAURICIO JOSE TROCHE</v>
          </cell>
          <cell r="F293" t="str">
            <v>DP</v>
          </cell>
        </row>
        <row r="294">
          <cell r="A294">
            <v>226</v>
          </cell>
          <cell r="B294" t="str">
            <v>SANDRA BASILIA ANTONIA</v>
          </cell>
          <cell r="C294" t="str">
            <v>FRIEDMANN G.</v>
          </cell>
          <cell r="D294" t="str">
            <v>533835</v>
          </cell>
          <cell r="E294">
            <v>2643000</v>
          </cell>
          <cell r="F294" t="str">
            <v>PP</v>
          </cell>
          <cell r="H294" t="str">
            <v>JUEZ PAZ M.J.TROCHE</v>
          </cell>
        </row>
        <row r="295">
          <cell r="A295">
            <v>227</v>
          </cell>
          <cell r="B295" t="str">
            <v>MIRNA AURORA</v>
          </cell>
          <cell r="C295" t="str">
            <v>TORRES BENITEZ</v>
          </cell>
          <cell r="D295" t="str">
            <v>2188147</v>
          </cell>
          <cell r="E295">
            <v>2644000</v>
          </cell>
          <cell r="F295" t="str">
            <v>PP</v>
          </cell>
          <cell r="H295" t="str">
            <v>SECRETARIO</v>
          </cell>
        </row>
        <row r="296">
          <cell r="G296">
            <v>2644010</v>
          </cell>
          <cell r="H296" t="str">
            <v>UJIER</v>
          </cell>
        </row>
        <row r="297">
          <cell r="G297">
            <v>2644020</v>
          </cell>
          <cell r="H297" t="str">
            <v>DACTILOGRAFO</v>
          </cell>
        </row>
        <row r="298">
          <cell r="A298">
            <v>228</v>
          </cell>
          <cell r="B298" t="str">
            <v>EUGENIO A. GARAY</v>
          </cell>
          <cell r="F298" t="str">
            <v>DP</v>
          </cell>
        </row>
        <row r="299">
          <cell r="A299">
            <v>229</v>
          </cell>
          <cell r="B299" t="str">
            <v>ERNESTA NELLY</v>
          </cell>
          <cell r="C299" t="str">
            <v>ALDERETE ARANDA</v>
          </cell>
          <cell r="D299" t="str">
            <v>535520</v>
          </cell>
          <cell r="E299">
            <v>2646000</v>
          </cell>
          <cell r="F299" t="str">
            <v>PP</v>
          </cell>
          <cell r="H299" t="str">
            <v>JUEZ</v>
          </cell>
        </row>
        <row r="300">
          <cell r="A300">
            <v>230</v>
          </cell>
          <cell r="B300" t="str">
            <v>ANASTACIO</v>
          </cell>
          <cell r="C300" t="str">
            <v>CAREAGA</v>
          </cell>
          <cell r="D300" t="str">
            <v>960053</v>
          </cell>
          <cell r="E300">
            <v>2647000</v>
          </cell>
          <cell r="F300" t="str">
            <v>PP</v>
          </cell>
          <cell r="H300" t="str">
            <v>SECRETARIO</v>
          </cell>
        </row>
        <row r="301">
          <cell r="G301">
            <v>2647010</v>
          </cell>
          <cell r="H301" t="str">
            <v>UJIER</v>
          </cell>
        </row>
        <row r="302">
          <cell r="G302">
            <v>2647020</v>
          </cell>
          <cell r="H302" t="str">
            <v>DACTILOGRAFO</v>
          </cell>
        </row>
        <row r="303">
          <cell r="A303">
            <v>231</v>
          </cell>
          <cell r="B303" t="str">
            <v>ITAPE</v>
          </cell>
          <cell r="F303" t="str">
            <v>DP</v>
          </cell>
        </row>
        <row r="304">
          <cell r="A304">
            <v>232</v>
          </cell>
          <cell r="B304" t="str">
            <v>NANCY EVELYN</v>
          </cell>
          <cell r="C304" t="str">
            <v>ESTIGARRIBIA DE DUARTE</v>
          </cell>
          <cell r="D304" t="str">
            <v>489308</v>
          </cell>
          <cell r="E304">
            <v>2649000</v>
          </cell>
          <cell r="F304" t="str">
            <v>PP</v>
          </cell>
          <cell r="H304" t="str">
            <v>JUEZ PAZ YTAPE</v>
          </cell>
        </row>
        <row r="305">
          <cell r="A305">
            <v>233</v>
          </cell>
          <cell r="B305" t="str">
            <v>GUILLERMO</v>
          </cell>
          <cell r="C305" t="str">
            <v>GONZALEZ CHAVEZ</v>
          </cell>
          <cell r="D305" t="str">
            <v>960870</v>
          </cell>
          <cell r="E305">
            <v>2650000</v>
          </cell>
          <cell r="F305" t="str">
            <v>PP</v>
          </cell>
          <cell r="H305" t="str">
            <v>SECRETARIO</v>
          </cell>
        </row>
        <row r="306">
          <cell r="G306">
            <v>2650010</v>
          </cell>
          <cell r="H306" t="str">
            <v>UJIER</v>
          </cell>
        </row>
        <row r="307">
          <cell r="G307">
            <v>2650020</v>
          </cell>
          <cell r="H307" t="str">
            <v>DACTILOGRAFO</v>
          </cell>
        </row>
        <row r="308">
          <cell r="A308">
            <v>234</v>
          </cell>
          <cell r="B308" t="str">
            <v>AVA'I</v>
          </cell>
          <cell r="F308" t="str">
            <v>DP</v>
          </cell>
        </row>
        <row r="309">
          <cell r="A309">
            <v>235</v>
          </cell>
          <cell r="B309" t="str">
            <v>ANA TERESA</v>
          </cell>
          <cell r="C309" t="str">
            <v>BARRIOS DE PORTILLO</v>
          </cell>
          <cell r="D309" t="str">
            <v>1823290</v>
          </cell>
          <cell r="E309">
            <v>2652000</v>
          </cell>
          <cell r="F309" t="str">
            <v>PP</v>
          </cell>
          <cell r="H309" t="str">
            <v>JUEZ</v>
          </cell>
        </row>
        <row r="310">
          <cell r="A310">
            <v>236</v>
          </cell>
          <cell r="B310" t="str">
            <v>GETULIO</v>
          </cell>
          <cell r="C310" t="str">
            <v>ACOSTA ZARZA</v>
          </cell>
          <cell r="D310" t="str">
            <v>1365255</v>
          </cell>
          <cell r="E310">
            <v>2653000</v>
          </cell>
          <cell r="F310" t="str">
            <v>PP</v>
          </cell>
          <cell r="H310" t="str">
            <v>SECRETARIO</v>
          </cell>
        </row>
        <row r="311">
          <cell r="G311">
            <v>2653010</v>
          </cell>
          <cell r="H311" t="str">
            <v>UJIER</v>
          </cell>
        </row>
        <row r="312">
          <cell r="G312">
            <v>2653020</v>
          </cell>
          <cell r="H312" t="str">
            <v>DACTILOGRAFO</v>
          </cell>
        </row>
        <row r="313">
          <cell r="A313">
            <v>237</v>
          </cell>
          <cell r="B313" t="str">
            <v>DR. BOTREL</v>
          </cell>
          <cell r="F313" t="str">
            <v>DP</v>
          </cell>
        </row>
        <row r="314">
          <cell r="A314">
            <v>238</v>
          </cell>
          <cell r="B314" t="str">
            <v>ELIGIO AMADO</v>
          </cell>
          <cell r="C314" t="str">
            <v>FIGUEREDO BOGADO</v>
          </cell>
          <cell r="D314" t="str">
            <v>1286088</v>
          </cell>
          <cell r="E314">
            <v>2655000</v>
          </cell>
          <cell r="F314" t="str">
            <v>PP</v>
          </cell>
          <cell r="H314" t="str">
            <v>JUEZ</v>
          </cell>
        </row>
        <row r="315">
          <cell r="A315">
            <v>239</v>
          </cell>
          <cell r="B315" t="str">
            <v>ALEJANDRO</v>
          </cell>
          <cell r="C315" t="str">
            <v>ORTIZ BOGADO</v>
          </cell>
          <cell r="D315" t="str">
            <v>1368778</v>
          </cell>
          <cell r="E315">
            <v>2656000</v>
          </cell>
          <cell r="F315" t="str">
            <v>PP</v>
          </cell>
          <cell r="H315" t="str">
            <v>SECRETARIO</v>
          </cell>
        </row>
        <row r="316">
          <cell r="G316">
            <v>2656010</v>
          </cell>
          <cell r="H316" t="str">
            <v>UJIER</v>
          </cell>
        </row>
        <row r="317">
          <cell r="G317">
            <v>2656020</v>
          </cell>
          <cell r="H317" t="str">
            <v>DACTILOGRAFO</v>
          </cell>
        </row>
        <row r="318">
          <cell r="A318">
            <v>240</v>
          </cell>
          <cell r="B318" t="str">
            <v>SAN JUAN NEPOMUCENO</v>
          </cell>
          <cell r="F318" t="str">
            <v>DP</v>
          </cell>
        </row>
        <row r="319">
          <cell r="A319">
            <v>241</v>
          </cell>
          <cell r="B319" t="str">
            <v>JORGE BERNARDINO</v>
          </cell>
          <cell r="C319" t="str">
            <v>GABAZZA DELVALLE</v>
          </cell>
          <cell r="D319" t="str">
            <v>656756</v>
          </cell>
          <cell r="E319">
            <v>2658000</v>
          </cell>
          <cell r="F319" t="str">
            <v>PP</v>
          </cell>
          <cell r="H319" t="str">
            <v>JUEZ EN LO CIVIL Y C</v>
          </cell>
        </row>
        <row r="320">
          <cell r="A320">
            <v>242</v>
          </cell>
          <cell r="B320" t="str">
            <v>TIMOTEO</v>
          </cell>
          <cell r="C320" t="str">
            <v>FLORES CAÑIZA</v>
          </cell>
          <cell r="D320" t="str">
            <v>247909</v>
          </cell>
          <cell r="E320">
            <v>2659000</v>
          </cell>
          <cell r="F320" t="str">
            <v>PP</v>
          </cell>
          <cell r="H320" t="str">
            <v>SECRETARIO</v>
          </cell>
        </row>
        <row r="321">
          <cell r="G321">
            <v>2659010</v>
          </cell>
          <cell r="H321" t="str">
            <v>UJIER</v>
          </cell>
        </row>
        <row r="322">
          <cell r="G322">
            <v>2659020</v>
          </cell>
          <cell r="H322" t="str">
            <v>DACTILOGRAFO</v>
          </cell>
        </row>
        <row r="323">
          <cell r="A323">
            <v>243</v>
          </cell>
          <cell r="B323" t="str">
            <v>OSVALDO RUBEN</v>
          </cell>
          <cell r="C323" t="str">
            <v>CHAVEZ GONZALEZ</v>
          </cell>
          <cell r="D323" t="str">
            <v>1322434</v>
          </cell>
          <cell r="E323">
            <v>2660000</v>
          </cell>
          <cell r="F323" t="str">
            <v>PP</v>
          </cell>
          <cell r="H323" t="str">
            <v>JUEZ EN LO CRIMINAL</v>
          </cell>
        </row>
        <row r="324">
          <cell r="A324">
            <v>244</v>
          </cell>
          <cell r="B324" t="str">
            <v>APARICIO</v>
          </cell>
          <cell r="C324" t="str">
            <v>ESPINOLA VERDUN</v>
          </cell>
          <cell r="D324" t="str">
            <v>437097</v>
          </cell>
          <cell r="E324">
            <v>2661000</v>
          </cell>
          <cell r="F324" t="str">
            <v>PP</v>
          </cell>
          <cell r="H324" t="str">
            <v>SECRETARIO</v>
          </cell>
        </row>
        <row r="325">
          <cell r="G325">
            <v>2661010</v>
          </cell>
          <cell r="H325" t="str">
            <v>UJIER</v>
          </cell>
        </row>
        <row r="326">
          <cell r="G326">
            <v>2661020</v>
          </cell>
          <cell r="H326" t="str">
            <v>DACTILOGRAFO</v>
          </cell>
        </row>
        <row r="327">
          <cell r="A327">
            <v>245</v>
          </cell>
          <cell r="B327" t="str">
            <v>YUTY</v>
          </cell>
          <cell r="F327" t="str">
            <v>DP</v>
          </cell>
        </row>
        <row r="328">
          <cell r="A328">
            <v>246</v>
          </cell>
          <cell r="B328" t="str">
            <v>ESTANISLAO</v>
          </cell>
          <cell r="C328" t="str">
            <v>ANSOATEGUI F.</v>
          </cell>
          <cell r="D328" t="str">
            <v>346623</v>
          </cell>
          <cell r="E328">
            <v>2663000</v>
          </cell>
          <cell r="F328" t="str">
            <v>PP</v>
          </cell>
          <cell r="H328" t="str">
            <v>JUEZ EN LO CIVIL Y C</v>
          </cell>
        </row>
        <row r="329">
          <cell r="A329">
            <v>247</v>
          </cell>
          <cell r="B329" t="str">
            <v>LUIS ALBERTO</v>
          </cell>
          <cell r="C329" t="str">
            <v>GOMEZ MENDIETA</v>
          </cell>
          <cell r="D329" t="str">
            <v>881738</v>
          </cell>
          <cell r="E329">
            <v>2664000</v>
          </cell>
          <cell r="F329" t="str">
            <v>PP</v>
          </cell>
          <cell r="H329" t="str">
            <v>SECRETARIO</v>
          </cell>
        </row>
        <row r="330">
          <cell r="G330">
            <v>2664010</v>
          </cell>
          <cell r="H330" t="str">
            <v>UJIER</v>
          </cell>
        </row>
        <row r="331">
          <cell r="G331">
            <v>2664020</v>
          </cell>
          <cell r="H331" t="str">
            <v>DACTILOGRAFO</v>
          </cell>
        </row>
        <row r="332">
          <cell r="A332">
            <v>248</v>
          </cell>
          <cell r="B332" t="str">
            <v>CANDIDO COLON</v>
          </cell>
          <cell r="C332" t="str">
            <v>VERA CIBILS</v>
          </cell>
          <cell r="D332" t="str">
            <v>919652</v>
          </cell>
          <cell r="E332">
            <v>2665000</v>
          </cell>
          <cell r="F332" t="str">
            <v>PP</v>
          </cell>
          <cell r="H332" t="str">
            <v>JUEZ EN LO CRIMINAL</v>
          </cell>
        </row>
        <row r="333">
          <cell r="A333">
            <v>249</v>
          </cell>
          <cell r="B333" t="str">
            <v>GENIENE EVELINDA</v>
          </cell>
          <cell r="C333" t="str">
            <v>ROMERO MARTINEZ</v>
          </cell>
          <cell r="D333" t="str">
            <v>762806</v>
          </cell>
          <cell r="E333">
            <v>2666000</v>
          </cell>
          <cell r="F333" t="str">
            <v>PP</v>
          </cell>
          <cell r="H333" t="str">
            <v>SECRETARIO</v>
          </cell>
        </row>
        <row r="334">
          <cell r="G334">
            <v>2666010</v>
          </cell>
          <cell r="H334" t="str">
            <v>UJIER</v>
          </cell>
        </row>
        <row r="335">
          <cell r="G335">
            <v>2666020</v>
          </cell>
          <cell r="H335" t="str">
            <v>DACTILOGRAFO</v>
          </cell>
        </row>
        <row r="336">
          <cell r="A336">
            <v>250</v>
          </cell>
          <cell r="B336" t="str">
            <v>ITURBE</v>
          </cell>
          <cell r="F336" t="str">
            <v>DP</v>
          </cell>
        </row>
        <row r="337">
          <cell r="A337">
            <v>251</v>
          </cell>
          <cell r="B337" t="str">
            <v>NORMA</v>
          </cell>
          <cell r="C337" t="str">
            <v>BENITEZ VILLALBA</v>
          </cell>
          <cell r="D337" t="str">
            <v>1392952</v>
          </cell>
          <cell r="E337">
            <v>2668000</v>
          </cell>
          <cell r="F337" t="str">
            <v>PP</v>
          </cell>
          <cell r="H337" t="str">
            <v>JUEZ PAZ ITURBE</v>
          </cell>
        </row>
        <row r="338">
          <cell r="A338">
            <v>252</v>
          </cell>
          <cell r="B338" t="str">
            <v>ISIDRO</v>
          </cell>
          <cell r="C338" t="str">
            <v>DUARTE JARA</v>
          </cell>
          <cell r="D338" t="str">
            <v>1011653</v>
          </cell>
          <cell r="E338">
            <v>2669000</v>
          </cell>
          <cell r="F338" t="str">
            <v>PP</v>
          </cell>
          <cell r="H338" t="str">
            <v>SECRETARIO</v>
          </cell>
        </row>
        <row r="339">
          <cell r="A339">
            <v>253</v>
          </cell>
          <cell r="B339" t="str">
            <v>V A C A N T E</v>
          </cell>
          <cell r="E339">
            <v>2670000</v>
          </cell>
          <cell r="F339" t="str">
            <v>VP</v>
          </cell>
          <cell r="H339" t="str">
            <v>UJIER</v>
          </cell>
        </row>
        <row r="340">
          <cell r="G340">
            <v>2670010</v>
          </cell>
          <cell r="H340" t="str">
            <v>DACTILOGRAFO</v>
          </cell>
        </row>
        <row r="341">
          <cell r="A341">
            <v>254</v>
          </cell>
          <cell r="B341" t="str">
            <v>MACIEL</v>
          </cell>
          <cell r="F341" t="str">
            <v>DP</v>
          </cell>
        </row>
        <row r="342">
          <cell r="A342">
            <v>255</v>
          </cell>
          <cell r="B342" t="str">
            <v>DIANA EVELYN</v>
          </cell>
          <cell r="C342" t="str">
            <v>PORTILLO BARRIOS</v>
          </cell>
          <cell r="D342" t="str">
            <v>1693264</v>
          </cell>
          <cell r="E342">
            <v>2672000</v>
          </cell>
          <cell r="F342" t="str">
            <v>PP</v>
          </cell>
          <cell r="H342" t="str">
            <v>JUEZ</v>
          </cell>
        </row>
        <row r="343">
          <cell r="A343">
            <v>256</v>
          </cell>
          <cell r="B343" t="str">
            <v>CARLOS ANTONIO</v>
          </cell>
          <cell r="C343" t="str">
            <v>MARTINEZ PALACIOS</v>
          </cell>
          <cell r="D343" t="str">
            <v>1076428</v>
          </cell>
          <cell r="E343">
            <v>2673000</v>
          </cell>
          <cell r="F343" t="str">
            <v>PP</v>
          </cell>
          <cell r="H343" t="str">
            <v>SECRETARIO</v>
          </cell>
        </row>
        <row r="344">
          <cell r="G344">
            <v>2673010</v>
          </cell>
          <cell r="H344" t="str">
            <v>UJIER</v>
          </cell>
        </row>
        <row r="345">
          <cell r="G345">
            <v>2673020</v>
          </cell>
          <cell r="H345" t="str">
            <v>DACTILOGRAFO</v>
          </cell>
        </row>
        <row r="346">
          <cell r="A346">
            <v>257</v>
          </cell>
          <cell r="B346" t="str">
            <v>PASO YOBAY</v>
          </cell>
          <cell r="F346" t="str">
            <v>DP</v>
          </cell>
        </row>
        <row r="347">
          <cell r="A347">
            <v>258</v>
          </cell>
          <cell r="B347" t="str">
            <v>ELIDA CONCEPCION</v>
          </cell>
          <cell r="C347" t="str">
            <v>BOGADO</v>
          </cell>
          <cell r="D347" t="str">
            <v>1289599</v>
          </cell>
          <cell r="E347">
            <v>2675000</v>
          </cell>
          <cell r="F347" t="str">
            <v>PP</v>
          </cell>
          <cell r="H347" t="str">
            <v>JUEZ</v>
          </cell>
        </row>
        <row r="348">
          <cell r="A348">
            <v>259</v>
          </cell>
          <cell r="B348" t="str">
            <v>DERLIS DARIO</v>
          </cell>
          <cell r="C348" t="str">
            <v>PERALTA BAEZ</v>
          </cell>
          <cell r="D348" t="str">
            <v>2317766</v>
          </cell>
          <cell r="E348">
            <v>2676000</v>
          </cell>
          <cell r="F348" t="str">
            <v>PP</v>
          </cell>
          <cell r="H348" t="str">
            <v>SECRETARIO</v>
          </cell>
        </row>
        <row r="349">
          <cell r="G349">
            <v>2676010</v>
          </cell>
          <cell r="H349" t="str">
            <v>UJIER</v>
          </cell>
        </row>
        <row r="350">
          <cell r="G350">
            <v>2676020</v>
          </cell>
          <cell r="H350" t="str">
            <v>DACTILOGRAFO</v>
          </cell>
        </row>
        <row r="351">
          <cell r="A351">
            <v>260</v>
          </cell>
          <cell r="B351" t="str">
            <v>V A C A N T E</v>
          </cell>
          <cell r="E351">
            <v>2677000</v>
          </cell>
          <cell r="F351" t="str">
            <v>VP</v>
          </cell>
          <cell r="H351" t="str">
            <v>JUEZ</v>
          </cell>
        </row>
        <row r="352">
          <cell r="A352">
            <v>261</v>
          </cell>
          <cell r="B352" t="str">
            <v>V A C A N T E</v>
          </cell>
          <cell r="E352">
            <v>2678000</v>
          </cell>
          <cell r="F352" t="str">
            <v>VP</v>
          </cell>
          <cell r="H352" t="str">
            <v>SECRETARIO</v>
          </cell>
        </row>
        <row r="353">
          <cell r="G353">
            <v>2678010</v>
          </cell>
          <cell r="H353" t="str">
            <v>UJIER</v>
          </cell>
        </row>
        <row r="354">
          <cell r="G354">
            <v>2678020</v>
          </cell>
          <cell r="H354" t="str">
            <v>DACTILOGRAFO</v>
          </cell>
        </row>
        <row r="355">
          <cell r="A355">
            <v>262</v>
          </cell>
          <cell r="B355" t="str">
            <v>MOISES BERTONI</v>
          </cell>
          <cell r="F355" t="str">
            <v>DP</v>
          </cell>
        </row>
        <row r="356">
          <cell r="A356">
            <v>263</v>
          </cell>
          <cell r="B356" t="str">
            <v>ERNESTO</v>
          </cell>
          <cell r="C356" t="str">
            <v>ALVARENGA MARTINEZ</v>
          </cell>
          <cell r="D356" t="str">
            <v>1780873</v>
          </cell>
          <cell r="E356">
            <v>2680000</v>
          </cell>
          <cell r="F356" t="str">
            <v>PP</v>
          </cell>
          <cell r="H356" t="str">
            <v>JUEZ</v>
          </cell>
        </row>
        <row r="357">
          <cell r="A357">
            <v>264</v>
          </cell>
          <cell r="B357" t="str">
            <v>OSCAR ALBERTO</v>
          </cell>
          <cell r="C357" t="str">
            <v>SCAPPINI OVIEDO</v>
          </cell>
          <cell r="D357" t="str">
            <v>1375101</v>
          </cell>
          <cell r="E357">
            <v>2681000</v>
          </cell>
          <cell r="F357" t="str">
            <v>PP</v>
          </cell>
          <cell r="H357" t="str">
            <v>SECRETARIO</v>
          </cell>
        </row>
        <row r="358">
          <cell r="G358">
            <v>2681010</v>
          </cell>
          <cell r="H358" t="str">
            <v>UJIER</v>
          </cell>
        </row>
        <row r="359">
          <cell r="G359">
            <v>2681020</v>
          </cell>
          <cell r="H359" t="str">
            <v>DACTILOGRAFO</v>
          </cell>
        </row>
        <row r="360">
          <cell r="A360">
            <v>265</v>
          </cell>
          <cell r="B360" t="str">
            <v>TAVA'I</v>
          </cell>
          <cell r="F360" t="str">
            <v>DP</v>
          </cell>
        </row>
        <row r="361">
          <cell r="A361">
            <v>266</v>
          </cell>
          <cell r="B361" t="str">
            <v>RUMILDO</v>
          </cell>
          <cell r="C361" t="str">
            <v>BRITEZ GIMENEZ</v>
          </cell>
          <cell r="D361" t="str">
            <v>1312734</v>
          </cell>
          <cell r="E361">
            <v>2683000</v>
          </cell>
          <cell r="F361" t="str">
            <v>PP</v>
          </cell>
          <cell r="H361" t="str">
            <v>JUEZ</v>
          </cell>
        </row>
        <row r="362">
          <cell r="A362">
            <v>267</v>
          </cell>
          <cell r="B362" t="str">
            <v>V A C A N T E</v>
          </cell>
          <cell r="E362">
            <v>2684000</v>
          </cell>
          <cell r="F362" t="str">
            <v>VP</v>
          </cell>
          <cell r="H362" t="str">
            <v>SECRETARIO</v>
          </cell>
        </row>
        <row r="363">
          <cell r="G363">
            <v>2684010</v>
          </cell>
          <cell r="H363" t="str">
            <v>UJIER</v>
          </cell>
        </row>
        <row r="364">
          <cell r="G364">
            <v>2684020</v>
          </cell>
          <cell r="H364" t="str">
            <v>DACTILOGRAFO</v>
          </cell>
        </row>
        <row r="365">
          <cell r="B365" t="str">
            <v>TEBYCUARY</v>
          </cell>
          <cell r="F365" t="str">
            <v>DP</v>
          </cell>
        </row>
        <row r="366">
          <cell r="B366" t="str">
            <v>V A C A N T E</v>
          </cell>
          <cell r="C366" t="str">
            <v/>
          </cell>
          <cell r="D366" t="str">
            <v>1312734</v>
          </cell>
          <cell r="E366" t="str">
            <v/>
          </cell>
          <cell r="F366" t="str">
            <v>PP</v>
          </cell>
          <cell r="G366">
            <v>2684030</v>
          </cell>
          <cell r="H366" t="str">
            <v>JUEZ</v>
          </cell>
        </row>
        <row r="367">
          <cell r="B367" t="str">
            <v>V A C A N T E</v>
          </cell>
          <cell r="E367" t="str">
            <v/>
          </cell>
          <cell r="F367" t="str">
            <v>VP</v>
          </cell>
          <cell r="G367">
            <v>2684040</v>
          </cell>
          <cell r="H367" t="str">
            <v>SECRETARIO</v>
          </cell>
        </row>
        <row r="368">
          <cell r="B368" t="str">
            <v>V A C A N T E</v>
          </cell>
          <cell r="G368">
            <v>2684050</v>
          </cell>
          <cell r="H368" t="str">
            <v>UJIER</v>
          </cell>
        </row>
        <row r="369">
          <cell r="B369" t="str">
            <v>V A C A N T E</v>
          </cell>
          <cell r="G369">
            <v>2684060</v>
          </cell>
          <cell r="H369" t="str">
            <v>DACTILOGRAFO</v>
          </cell>
        </row>
        <row r="370">
          <cell r="B370" t="str">
            <v>SAN AGUSTIN</v>
          </cell>
          <cell r="F370" t="str">
            <v>DP</v>
          </cell>
        </row>
        <row r="371">
          <cell r="B371" t="str">
            <v>V A C A N T E</v>
          </cell>
          <cell r="C371" t="str">
            <v/>
          </cell>
          <cell r="D371" t="str">
            <v>1312734</v>
          </cell>
          <cell r="E371" t="str">
            <v/>
          </cell>
          <cell r="F371" t="str">
            <v>PP</v>
          </cell>
          <cell r="G371">
            <v>2684070</v>
          </cell>
          <cell r="H371" t="str">
            <v>JUEZ</v>
          </cell>
        </row>
        <row r="372">
          <cell r="B372" t="str">
            <v>V A C A N T E</v>
          </cell>
          <cell r="E372" t="str">
            <v/>
          </cell>
          <cell r="F372" t="str">
            <v>VP</v>
          </cell>
          <cell r="G372">
            <v>2684080</v>
          </cell>
          <cell r="H372" t="str">
            <v>SECRETARIO</v>
          </cell>
        </row>
        <row r="373">
          <cell r="B373" t="str">
            <v>V A C A N T E</v>
          </cell>
          <cell r="G373">
            <v>2684090</v>
          </cell>
          <cell r="H373" t="str">
            <v>UJIER</v>
          </cell>
        </row>
        <row r="374">
          <cell r="B374" t="str">
            <v>V A C A N T E</v>
          </cell>
          <cell r="G374">
            <v>2684100</v>
          </cell>
          <cell r="H374" t="str">
            <v>DACTILOGRAFO</v>
          </cell>
        </row>
        <row r="375">
          <cell r="A375">
            <v>268</v>
          </cell>
          <cell r="B375" t="str">
            <v>CIRCUNSCRIPCION JUDICIAL DE VILLARRICA</v>
          </cell>
          <cell r="F375" t="str">
            <v>DP</v>
          </cell>
        </row>
        <row r="376">
          <cell r="A376">
            <v>269</v>
          </cell>
          <cell r="B376" t="str">
            <v>FRANCISCO</v>
          </cell>
          <cell r="C376" t="str">
            <v>ALVARIZA</v>
          </cell>
          <cell r="D376" t="str">
            <v>2448031</v>
          </cell>
          <cell r="E376">
            <v>2686000</v>
          </cell>
          <cell r="F376" t="str">
            <v>PP</v>
          </cell>
          <cell r="H376" t="str">
            <v>ORDENANZA</v>
          </cell>
        </row>
        <row r="377">
          <cell r="A377">
            <v>270</v>
          </cell>
          <cell r="B377" t="str">
            <v>TOTAL MENSUAL</v>
          </cell>
        </row>
        <row r="378">
          <cell r="A378">
            <v>271</v>
          </cell>
          <cell r="B378" t="str">
            <v>TOTAL ANUAL</v>
          </cell>
        </row>
        <row r="379">
          <cell r="A379">
            <v>272</v>
          </cell>
        </row>
        <row r="380">
          <cell r="A380">
            <v>273</v>
          </cell>
        </row>
        <row r="381">
          <cell r="A381">
            <v>274</v>
          </cell>
        </row>
        <row r="382">
          <cell r="A382">
            <v>275</v>
          </cell>
        </row>
        <row r="383">
          <cell r="A383">
            <v>276</v>
          </cell>
        </row>
        <row r="384">
          <cell r="A384">
            <v>277</v>
          </cell>
        </row>
        <row r="385">
          <cell r="A385">
            <v>278</v>
          </cell>
        </row>
        <row r="386">
          <cell r="A386">
            <v>279</v>
          </cell>
        </row>
        <row r="387">
          <cell r="A387">
            <v>280</v>
          </cell>
        </row>
        <row r="388">
          <cell r="A388">
            <v>281</v>
          </cell>
        </row>
        <row r="389">
          <cell r="A389">
            <v>282</v>
          </cell>
        </row>
        <row r="390">
          <cell r="A390">
            <v>283</v>
          </cell>
          <cell r="B390" t="str">
            <v>TIPO  DE PRESUPUESTO</v>
          </cell>
          <cell r="C390" t="str">
            <v>: 2     -  PROGRAMAS DE ACCION</v>
          </cell>
        </row>
        <row r="391">
          <cell r="A391">
            <v>284</v>
          </cell>
          <cell r="B391" t="str">
            <v>PROGRAMA</v>
          </cell>
          <cell r="C391" t="str">
            <v>: 001  -  ADMINISTRACION DE JUSTICIA</v>
          </cell>
        </row>
        <row r="392">
          <cell r="A392">
            <v>285</v>
          </cell>
          <cell r="B392" t="str">
            <v>SUB  -  PROGRAMA</v>
          </cell>
          <cell r="C392" t="str">
            <v>: 02    -  CIRCUNSCRIPCION JUDICIAL GUAIRA Y CAAZAPA</v>
          </cell>
        </row>
        <row r="393">
          <cell r="A393">
            <v>286</v>
          </cell>
          <cell r="B393" t="str">
            <v>OBJETO</v>
          </cell>
          <cell r="C393" t="str">
            <v>: 113  -  GASTOS DE REPRESENTACION</v>
          </cell>
        </row>
        <row r="394">
          <cell r="A394">
            <v>287</v>
          </cell>
          <cell r="B394" t="str">
            <v>FUENTE DE FINANCIAMIENTO</v>
          </cell>
          <cell r="C394" t="str">
            <v>: 10    -  RECURSOS DEL TESORO</v>
          </cell>
        </row>
        <row r="395">
          <cell r="A395">
            <v>288</v>
          </cell>
        </row>
        <row r="396">
          <cell r="A396">
            <v>289</v>
          </cell>
        </row>
        <row r="397">
          <cell r="A397">
            <v>290</v>
          </cell>
          <cell r="E397">
            <v>2687000</v>
          </cell>
          <cell r="H397" t="str">
            <v>MIEMBRO TRIBUNAL DE APELACION</v>
          </cell>
        </row>
        <row r="398">
          <cell r="A398">
            <v>291</v>
          </cell>
          <cell r="E398">
            <v>2688000</v>
          </cell>
          <cell r="H398" t="str">
            <v>JUEZ DE 1RA. INST. CRIM</v>
          </cell>
        </row>
        <row r="399">
          <cell r="G399">
            <v>2688010</v>
          </cell>
          <cell r="H399" t="str">
            <v>JUEZ TUT.DEL MENOR</v>
          </cell>
        </row>
        <row r="400">
          <cell r="A400">
            <v>292</v>
          </cell>
          <cell r="E400">
            <v>2688100</v>
          </cell>
          <cell r="H400" t="str">
            <v>JUEZ TRIB. DE SENTENCIA</v>
          </cell>
        </row>
        <row r="401">
          <cell r="A401">
            <v>293</v>
          </cell>
          <cell r="E401">
            <v>2688110</v>
          </cell>
          <cell r="H401" t="str">
            <v>JUEZ DE EJECUCIÓN</v>
          </cell>
        </row>
        <row r="402">
          <cell r="A402">
            <v>294</v>
          </cell>
          <cell r="E402">
            <v>2688120</v>
          </cell>
          <cell r="H402" t="str">
            <v>JUEZ DE LIQUIDACIÓN</v>
          </cell>
        </row>
        <row r="403">
          <cell r="A403">
            <v>295</v>
          </cell>
          <cell r="E403">
            <v>2688130</v>
          </cell>
          <cell r="H403" t="str">
            <v>JUEZ EN LO PENAL</v>
          </cell>
        </row>
        <row r="404">
          <cell r="A404">
            <v>296</v>
          </cell>
          <cell r="E404">
            <v>2688140</v>
          </cell>
          <cell r="H404" t="str">
            <v>JUEZ EN LO PENAL</v>
          </cell>
        </row>
        <row r="405">
          <cell r="A405">
            <v>297</v>
          </cell>
          <cell r="E405">
            <v>2689000</v>
          </cell>
          <cell r="H405" t="str">
            <v>DEFENSOR</v>
          </cell>
        </row>
        <row r="406">
          <cell r="A406">
            <v>298</v>
          </cell>
          <cell r="E406">
            <v>2689001</v>
          </cell>
          <cell r="H406" t="str">
            <v>DEFENSOR</v>
          </cell>
        </row>
        <row r="407">
          <cell r="G407">
            <v>2688010</v>
          </cell>
          <cell r="H407" t="str">
            <v>ADMINISTRADOR</v>
          </cell>
        </row>
        <row r="408">
          <cell r="A408">
            <v>300</v>
          </cell>
          <cell r="E408">
            <v>2690000</v>
          </cell>
          <cell r="H408" t="str">
            <v>JUEZ DE PAZ</v>
          </cell>
        </row>
        <row r="409">
          <cell r="A409">
            <v>301</v>
          </cell>
          <cell r="E409">
            <v>2690001</v>
          </cell>
          <cell r="H409" t="str">
            <v>JUEZ DE PAZ</v>
          </cell>
        </row>
        <row r="410">
          <cell r="G410">
            <v>2690002</v>
          </cell>
          <cell r="H410" t="str">
            <v>JUEZ DE PAZ</v>
          </cell>
        </row>
        <row r="411">
          <cell r="A411">
            <v>302</v>
          </cell>
          <cell r="E411">
            <v>2691000</v>
          </cell>
          <cell r="H411" t="str">
            <v>SECRETARIO CAMARA DE APELAC.</v>
          </cell>
        </row>
        <row r="412">
          <cell r="G412">
            <v>2691010</v>
          </cell>
          <cell r="H412" t="str">
            <v>SECRETARIO JUZG.TUT. DEL MENOR</v>
          </cell>
        </row>
        <row r="413">
          <cell r="A413">
            <v>303</v>
          </cell>
          <cell r="E413">
            <v>2692000</v>
          </cell>
          <cell r="H413" t="str">
            <v>SECRETARIO 1RA. INST.</v>
          </cell>
        </row>
        <row r="414">
          <cell r="A414">
            <v>304</v>
          </cell>
          <cell r="E414">
            <v>2692100</v>
          </cell>
          <cell r="H414" t="str">
            <v>SECRETARIO TRIBUNAL DE SENTENC.</v>
          </cell>
        </row>
        <row r="415">
          <cell r="A415">
            <v>305</v>
          </cell>
          <cell r="E415">
            <v>2692110</v>
          </cell>
          <cell r="H415" t="str">
            <v>SECRETARIO JUZG. DE EJECUCIÓN</v>
          </cell>
        </row>
        <row r="416">
          <cell r="A416">
            <v>306</v>
          </cell>
          <cell r="E416">
            <v>2694000</v>
          </cell>
          <cell r="H416" t="str">
            <v>SECRETARIO DE LIQUIDACION</v>
          </cell>
        </row>
        <row r="417">
          <cell r="A417">
            <v>307</v>
          </cell>
          <cell r="E417">
            <v>2694100</v>
          </cell>
          <cell r="H417" t="str">
            <v>SECRETARIO JUZG. EN LO PENAL</v>
          </cell>
        </row>
        <row r="418">
          <cell r="A418">
            <v>308</v>
          </cell>
          <cell r="B418" t="str">
            <v>TOTAL MENSUAL</v>
          </cell>
          <cell r="E418" t="str">
            <v/>
          </cell>
        </row>
        <row r="419">
          <cell r="A419">
            <v>309</v>
          </cell>
          <cell r="B419" t="str">
            <v>TOTAL ANUAL</v>
          </cell>
          <cell r="E419" t="str">
            <v/>
          </cell>
        </row>
        <row r="420">
          <cell r="A420">
            <v>310</v>
          </cell>
        </row>
        <row r="421">
          <cell r="A421">
            <v>311</v>
          </cell>
        </row>
        <row r="422">
          <cell r="A422">
            <v>312</v>
          </cell>
        </row>
        <row r="423">
          <cell r="A423">
            <v>313</v>
          </cell>
        </row>
        <row r="424">
          <cell r="A424">
            <v>314</v>
          </cell>
        </row>
        <row r="425">
          <cell r="A425">
            <v>315</v>
          </cell>
        </row>
        <row r="426">
          <cell r="A426">
            <v>316</v>
          </cell>
          <cell r="B426" t="str">
            <v>TIPO  DE PRESUPUESTO</v>
          </cell>
          <cell r="C426" t="str">
            <v>: 2     -  PROGRAMAS DE ACCION</v>
          </cell>
        </row>
        <row r="427">
          <cell r="A427">
            <v>317</v>
          </cell>
          <cell r="B427" t="str">
            <v>PROGRAMA</v>
          </cell>
          <cell r="C427" t="str">
            <v>: 001  -  ADMINISTRACION DE JUSTICIA</v>
          </cell>
        </row>
        <row r="428">
          <cell r="A428">
            <v>318</v>
          </cell>
          <cell r="B428" t="str">
            <v>SUB  -  PROGRAMA</v>
          </cell>
          <cell r="C428" t="str">
            <v>: 03    -  CIRCUNSCRIPCION JUDICIAL ENCARNACION</v>
          </cell>
        </row>
        <row r="429">
          <cell r="A429">
            <v>319</v>
          </cell>
          <cell r="B429" t="str">
            <v>OBJETO</v>
          </cell>
          <cell r="C429" t="str">
            <v>: 111  -  SUELDOS</v>
          </cell>
        </row>
        <row r="430">
          <cell r="A430">
            <v>320</v>
          </cell>
          <cell r="B430" t="str">
            <v>FUENTE DE FINANCIAMIENTO</v>
          </cell>
          <cell r="C430" t="str">
            <v>: 10    -  RECURSOS DEL TESORO</v>
          </cell>
        </row>
        <row r="431">
          <cell r="A431">
            <v>321</v>
          </cell>
        </row>
        <row r="432">
          <cell r="A432">
            <v>322</v>
          </cell>
        </row>
        <row r="433">
          <cell r="A433">
            <v>323</v>
          </cell>
          <cell r="B433" t="str">
            <v>CIRCUNSCRIPCION JUDICIAL DE ENCARNACION</v>
          </cell>
          <cell r="F433" t="str">
            <v>DP</v>
          </cell>
        </row>
        <row r="434">
          <cell r="A434">
            <v>324</v>
          </cell>
          <cell r="B434" t="str">
            <v>TRIB. APEL. C.C. LAB. Y CRIMINAL</v>
          </cell>
          <cell r="F434" t="str">
            <v>DP</v>
          </cell>
        </row>
        <row r="435">
          <cell r="A435">
            <v>325</v>
          </cell>
          <cell r="B435" t="str">
            <v>CARMELO A. V.</v>
          </cell>
          <cell r="C435" t="str">
            <v>CASTIGLIONI A.</v>
          </cell>
          <cell r="D435" t="str">
            <v>353880</v>
          </cell>
          <cell r="E435">
            <v>2702000</v>
          </cell>
          <cell r="F435" t="str">
            <v>PP</v>
          </cell>
          <cell r="H435" t="str">
            <v>MIEMBRO</v>
          </cell>
        </row>
        <row r="436">
          <cell r="A436">
            <v>326</v>
          </cell>
          <cell r="B436" t="str">
            <v>WILFRIDO A. C.</v>
          </cell>
          <cell r="C436" t="str">
            <v>ROLON M.</v>
          </cell>
          <cell r="D436" t="str">
            <v>292292</v>
          </cell>
          <cell r="E436">
            <v>2702000</v>
          </cell>
          <cell r="F436" t="str">
            <v>PP</v>
          </cell>
          <cell r="H436" t="str">
            <v>MIEMBRO</v>
          </cell>
        </row>
        <row r="437">
          <cell r="A437">
            <v>327</v>
          </cell>
          <cell r="B437" t="str">
            <v>SERGIO</v>
          </cell>
          <cell r="C437" t="str">
            <v>MARTYNIUK BARAN</v>
          </cell>
          <cell r="D437" t="str">
            <v>292792</v>
          </cell>
          <cell r="E437">
            <v>2702000</v>
          </cell>
          <cell r="F437" t="str">
            <v>PP</v>
          </cell>
          <cell r="H437" t="str">
            <v>MIEMBRO</v>
          </cell>
        </row>
        <row r="438">
          <cell r="A438">
            <v>328</v>
          </cell>
          <cell r="B438" t="str">
            <v>MIGUEL ANGEL</v>
          </cell>
          <cell r="C438" t="str">
            <v>ZAYAS G.</v>
          </cell>
          <cell r="D438" t="str">
            <v>639957</v>
          </cell>
          <cell r="E438">
            <v>2703000</v>
          </cell>
          <cell r="F438" t="str">
            <v>PP</v>
          </cell>
          <cell r="H438" t="str">
            <v>SECRETARIO</v>
          </cell>
        </row>
        <row r="439">
          <cell r="A439">
            <v>329</v>
          </cell>
          <cell r="B439" t="str">
            <v>PEDRO ESTEBAN</v>
          </cell>
          <cell r="C439" t="str">
            <v>OKRENIEK KURKAS</v>
          </cell>
          <cell r="D439" t="str">
            <v>1239529</v>
          </cell>
          <cell r="E439">
            <v>2704000</v>
          </cell>
          <cell r="F439" t="str">
            <v>PP</v>
          </cell>
          <cell r="H439" t="str">
            <v>UJIER NOTIFICADOR</v>
          </cell>
        </row>
        <row r="440">
          <cell r="A440">
            <v>330</v>
          </cell>
          <cell r="B440" t="str">
            <v>YENNI ELIZABETH</v>
          </cell>
          <cell r="C440" t="str">
            <v>CHAPARRO AREVALOS</v>
          </cell>
          <cell r="D440" t="str">
            <v>1842820</v>
          </cell>
          <cell r="E440">
            <v>2705000</v>
          </cell>
          <cell r="F440" t="str">
            <v>PP</v>
          </cell>
          <cell r="H440" t="str">
            <v>OFICIAL DE SECRETARI</v>
          </cell>
        </row>
        <row r="441">
          <cell r="A441">
            <v>331</v>
          </cell>
          <cell r="B441" t="str">
            <v>ANASTACIA ANGELINA</v>
          </cell>
          <cell r="C441" t="str">
            <v>VERA ALFONSO</v>
          </cell>
          <cell r="D441" t="str">
            <v>1961692</v>
          </cell>
          <cell r="E441">
            <v>2706000</v>
          </cell>
          <cell r="F441" t="str">
            <v>PP</v>
          </cell>
          <cell r="H441" t="str">
            <v>DACTILOGRAFO</v>
          </cell>
        </row>
        <row r="442">
          <cell r="G442">
            <v>2706100</v>
          </cell>
          <cell r="H442" t="str">
            <v>RELATOR</v>
          </cell>
        </row>
        <row r="443">
          <cell r="B443" t="str">
            <v>TRIB. APEL. LABORAL Y TUTELAR DEL MENOR</v>
          </cell>
        </row>
        <row r="444">
          <cell r="G444">
            <v>2706200</v>
          </cell>
          <cell r="H444" t="str">
            <v>MIEMBRO</v>
          </cell>
        </row>
        <row r="445">
          <cell r="G445">
            <v>2706300</v>
          </cell>
          <cell r="H445" t="str">
            <v>MIEMBRO</v>
          </cell>
        </row>
        <row r="446">
          <cell r="G446">
            <v>2706400</v>
          </cell>
          <cell r="H446" t="str">
            <v>MIEMBRO</v>
          </cell>
        </row>
        <row r="447">
          <cell r="G447">
            <v>2706500</v>
          </cell>
          <cell r="H447" t="str">
            <v>SECRETARIO</v>
          </cell>
        </row>
        <row r="448">
          <cell r="G448">
            <v>2706600</v>
          </cell>
          <cell r="H448" t="str">
            <v>UJIER NOTIFICADOR</v>
          </cell>
        </row>
        <row r="449">
          <cell r="G449">
            <v>2706700</v>
          </cell>
          <cell r="H449" t="str">
            <v>OFICIAL DE SECRETARI</v>
          </cell>
        </row>
        <row r="450">
          <cell r="G450">
            <v>2706800</v>
          </cell>
          <cell r="H450" t="str">
            <v>DACTILOGRAFO</v>
          </cell>
        </row>
        <row r="451">
          <cell r="G451">
            <v>2706900</v>
          </cell>
          <cell r="H451" t="str">
            <v>RELATOR</v>
          </cell>
        </row>
        <row r="452">
          <cell r="A452">
            <v>332</v>
          </cell>
          <cell r="B452" t="str">
            <v>TRIB. APEL. CIV. COM. LAB Y CRIMINAL</v>
          </cell>
          <cell r="F452" t="str">
            <v>DP</v>
          </cell>
        </row>
        <row r="453">
          <cell r="A453">
            <v>333</v>
          </cell>
          <cell r="B453" t="str">
            <v>REGINALDO DAGO</v>
          </cell>
          <cell r="C453" t="str">
            <v>FERNANDEZ DUARTE</v>
          </cell>
          <cell r="D453" t="str">
            <v>95320</v>
          </cell>
          <cell r="E453">
            <v>2708000</v>
          </cell>
          <cell r="F453" t="str">
            <v>PP</v>
          </cell>
          <cell r="H453" t="str">
            <v>MIEMBRO</v>
          </cell>
        </row>
        <row r="454">
          <cell r="A454">
            <v>334</v>
          </cell>
          <cell r="B454" t="str">
            <v>LUIS FERNANDO</v>
          </cell>
          <cell r="C454" t="str">
            <v>PASTOR ROYG B.</v>
          </cell>
          <cell r="D454" t="str">
            <v>292728</v>
          </cell>
          <cell r="E454">
            <v>2708000</v>
          </cell>
          <cell r="F454" t="str">
            <v>PP</v>
          </cell>
          <cell r="H454" t="str">
            <v>MIEMBRO</v>
          </cell>
        </row>
        <row r="455">
          <cell r="A455">
            <v>335</v>
          </cell>
          <cell r="B455" t="str">
            <v>DARIO RAMON</v>
          </cell>
          <cell r="C455" t="str">
            <v>ROJAS BALBUENA</v>
          </cell>
          <cell r="D455" t="str">
            <v>502875</v>
          </cell>
          <cell r="E455">
            <v>2708000</v>
          </cell>
          <cell r="F455" t="str">
            <v>PP</v>
          </cell>
          <cell r="H455" t="str">
            <v>MIEMBRO</v>
          </cell>
        </row>
        <row r="456">
          <cell r="A456">
            <v>336</v>
          </cell>
          <cell r="B456" t="str">
            <v>MARIA ZUNILDA</v>
          </cell>
          <cell r="C456" t="str">
            <v>FLEITAS DE VILLALBA</v>
          </cell>
          <cell r="D456" t="str">
            <v>952881</v>
          </cell>
          <cell r="E456">
            <v>2709000</v>
          </cell>
          <cell r="F456" t="str">
            <v>PP</v>
          </cell>
          <cell r="H456" t="str">
            <v>SECRETARIO</v>
          </cell>
        </row>
        <row r="457">
          <cell r="A457">
            <v>337</v>
          </cell>
          <cell r="B457" t="str">
            <v>EDGAR</v>
          </cell>
          <cell r="C457" t="str">
            <v>VILLAVERDE MACIEL</v>
          </cell>
          <cell r="D457" t="str">
            <v>1513995</v>
          </cell>
          <cell r="E457">
            <v>2710000</v>
          </cell>
          <cell r="F457" t="str">
            <v>PP</v>
          </cell>
          <cell r="H457" t="str">
            <v>UJIER NOTIFICADOR</v>
          </cell>
        </row>
        <row r="458">
          <cell r="A458">
            <v>338</v>
          </cell>
          <cell r="B458" t="str">
            <v>JORGE OSMAR</v>
          </cell>
          <cell r="C458" t="str">
            <v>ENCINA ROLIN</v>
          </cell>
          <cell r="D458" t="str">
            <v>1538110</v>
          </cell>
          <cell r="E458">
            <v>2711000</v>
          </cell>
          <cell r="F458" t="str">
            <v>PP</v>
          </cell>
          <cell r="H458" t="str">
            <v>OFICIAL DE SECRETARI</v>
          </cell>
        </row>
        <row r="459">
          <cell r="A459">
            <v>339</v>
          </cell>
          <cell r="B459" t="str">
            <v>GLADYS M.</v>
          </cell>
          <cell r="C459" t="str">
            <v>NUÑEZ DA SILVIRA CANDIA</v>
          </cell>
          <cell r="D459" t="str">
            <v>2498594</v>
          </cell>
          <cell r="E459">
            <v>2712000</v>
          </cell>
          <cell r="F459" t="str">
            <v>PP</v>
          </cell>
          <cell r="H459" t="str">
            <v>DACTILOGRAFO</v>
          </cell>
        </row>
        <row r="460">
          <cell r="G460">
            <v>2712010</v>
          </cell>
          <cell r="H460" t="str">
            <v>RELATOR</v>
          </cell>
        </row>
        <row r="461">
          <cell r="A461">
            <v>340</v>
          </cell>
          <cell r="B461" t="str">
            <v>JUZG. 1RA. INST. C.C. Y LABORAL</v>
          </cell>
          <cell r="F461" t="str">
            <v>DP</v>
          </cell>
        </row>
        <row r="462">
          <cell r="A462">
            <v>341</v>
          </cell>
          <cell r="B462" t="str">
            <v>CARMEN SUSANA</v>
          </cell>
          <cell r="C462" t="str">
            <v>LIAL ESPINOZA</v>
          </cell>
          <cell r="D462" t="str">
            <v>954071</v>
          </cell>
          <cell r="E462">
            <v>2714000</v>
          </cell>
          <cell r="F462" t="str">
            <v>PP</v>
          </cell>
          <cell r="H462" t="str">
            <v>JUEZ</v>
          </cell>
        </row>
        <row r="463">
          <cell r="A463">
            <v>342</v>
          </cell>
          <cell r="B463" t="str">
            <v>ABDON</v>
          </cell>
          <cell r="C463" t="str">
            <v>HERRERA CASTELVI</v>
          </cell>
          <cell r="D463" t="str">
            <v>911362</v>
          </cell>
          <cell r="E463">
            <v>2715000</v>
          </cell>
          <cell r="F463" t="str">
            <v>PP</v>
          </cell>
          <cell r="H463" t="str">
            <v>SECRETARIO</v>
          </cell>
        </row>
        <row r="464">
          <cell r="A464">
            <v>343</v>
          </cell>
          <cell r="B464" t="str">
            <v>CECILIA</v>
          </cell>
          <cell r="C464" t="str">
            <v>ESCOBAR CHIESA</v>
          </cell>
          <cell r="D464" t="str">
            <v>2807193</v>
          </cell>
          <cell r="E464">
            <v>2715000</v>
          </cell>
          <cell r="F464" t="str">
            <v>PP</v>
          </cell>
          <cell r="H464" t="str">
            <v>SECRETARIO</v>
          </cell>
        </row>
        <row r="465">
          <cell r="A465">
            <v>344</v>
          </cell>
          <cell r="B465" t="str">
            <v>ZULMA NUÑEZ</v>
          </cell>
          <cell r="C465" t="str">
            <v>DA SILVEIRA DE ORTIZ</v>
          </cell>
          <cell r="D465" t="str">
            <v>881035</v>
          </cell>
          <cell r="E465">
            <v>2716000</v>
          </cell>
          <cell r="F465" t="str">
            <v>PP</v>
          </cell>
          <cell r="H465" t="str">
            <v>UJIER NOTIFICADOR</v>
          </cell>
        </row>
        <row r="466">
          <cell r="A466">
            <v>345</v>
          </cell>
          <cell r="B466" t="str">
            <v>JUAN N.</v>
          </cell>
          <cell r="C466" t="str">
            <v>COLMAN ALVAREZ</v>
          </cell>
          <cell r="D466" t="str">
            <v>1416681</v>
          </cell>
          <cell r="E466">
            <v>2717000</v>
          </cell>
          <cell r="F466" t="str">
            <v>PP</v>
          </cell>
          <cell r="H466" t="str">
            <v>OFICIAL DE SECRETARI</v>
          </cell>
        </row>
        <row r="467">
          <cell r="A467">
            <v>346</v>
          </cell>
          <cell r="B467" t="str">
            <v>NANCY E.</v>
          </cell>
          <cell r="C467" t="str">
            <v>AREVALOS ORTIZ</v>
          </cell>
          <cell r="D467" t="str">
            <v>1524157</v>
          </cell>
          <cell r="E467">
            <v>2717000</v>
          </cell>
          <cell r="F467" t="str">
            <v>PP</v>
          </cell>
          <cell r="H467" t="str">
            <v>OFICIAL DE SECRETARI</v>
          </cell>
        </row>
        <row r="468">
          <cell r="A468">
            <v>347</v>
          </cell>
          <cell r="B468" t="str">
            <v>GUSTAVO RAMON</v>
          </cell>
          <cell r="C468" t="str">
            <v>ARZAMENDIA</v>
          </cell>
          <cell r="D468" t="str">
            <v>2019537</v>
          </cell>
          <cell r="E468">
            <v>2718000</v>
          </cell>
          <cell r="F468" t="str">
            <v>PP</v>
          </cell>
          <cell r="H468" t="str">
            <v>DACTILOGRAFO</v>
          </cell>
        </row>
        <row r="469">
          <cell r="A469">
            <v>348</v>
          </cell>
          <cell r="B469" t="str">
            <v>CLAUDIA GRISELDA</v>
          </cell>
          <cell r="C469" t="str">
            <v>ZAYAS CONTRERAS</v>
          </cell>
          <cell r="D469" t="str">
            <v>3827420</v>
          </cell>
          <cell r="E469">
            <v>2718000</v>
          </cell>
          <cell r="F469" t="str">
            <v>VP</v>
          </cell>
          <cell r="H469" t="str">
            <v>DACTILOGRAFO</v>
          </cell>
        </row>
        <row r="470">
          <cell r="A470">
            <v>349</v>
          </cell>
          <cell r="B470" t="str">
            <v>TRIBUNAL DE SENTENCIA</v>
          </cell>
        </row>
        <row r="471">
          <cell r="A471">
            <v>350</v>
          </cell>
          <cell r="B471" t="str">
            <v>VACANTE</v>
          </cell>
          <cell r="E471">
            <v>2719000</v>
          </cell>
          <cell r="H471" t="str">
            <v>JUEZ EN LO PENAL</v>
          </cell>
        </row>
        <row r="472">
          <cell r="A472">
            <v>351</v>
          </cell>
          <cell r="B472" t="str">
            <v>VACANTE</v>
          </cell>
          <cell r="E472">
            <v>2719000</v>
          </cell>
          <cell r="H472" t="str">
            <v>JUEZ EN LO PENAL</v>
          </cell>
        </row>
        <row r="473">
          <cell r="A473">
            <v>352</v>
          </cell>
          <cell r="B473" t="str">
            <v>VACANTE</v>
          </cell>
          <cell r="E473">
            <v>2719000</v>
          </cell>
          <cell r="H473" t="str">
            <v>JUEZ EN LO PENAL</v>
          </cell>
        </row>
        <row r="474">
          <cell r="A474">
            <v>353</v>
          </cell>
          <cell r="B474" t="str">
            <v>VACANTE</v>
          </cell>
          <cell r="E474">
            <v>2719100</v>
          </cell>
          <cell r="H474" t="str">
            <v>SECRETARIO</v>
          </cell>
        </row>
        <row r="475">
          <cell r="A475">
            <v>354</v>
          </cell>
          <cell r="B475" t="str">
            <v>VACANTE</v>
          </cell>
          <cell r="E475">
            <v>2719110</v>
          </cell>
          <cell r="H475" t="str">
            <v>UJIER NOTIFICADOR</v>
          </cell>
        </row>
        <row r="476">
          <cell r="A476">
            <v>355</v>
          </cell>
          <cell r="B476" t="str">
            <v>VACANTE</v>
          </cell>
          <cell r="E476">
            <v>2719120</v>
          </cell>
          <cell r="H476" t="str">
            <v>OFICIAL DE SECRETARIA</v>
          </cell>
        </row>
        <row r="477">
          <cell r="A477">
            <v>356</v>
          </cell>
          <cell r="B477" t="str">
            <v>VACANTE</v>
          </cell>
          <cell r="E477">
            <v>2719130</v>
          </cell>
          <cell r="H477" t="str">
            <v>DACTILOGRAFO</v>
          </cell>
        </row>
        <row r="478">
          <cell r="A478">
            <v>357</v>
          </cell>
          <cell r="B478" t="str">
            <v>JUZGADO DE EJECUCION</v>
          </cell>
        </row>
        <row r="479">
          <cell r="A479">
            <v>358</v>
          </cell>
          <cell r="B479" t="str">
            <v>VACANTE</v>
          </cell>
          <cell r="E479">
            <v>2719150</v>
          </cell>
          <cell r="H479" t="str">
            <v>JUEZ  DE EJECUCIÓN</v>
          </cell>
        </row>
        <row r="480">
          <cell r="A480">
            <v>359</v>
          </cell>
          <cell r="B480" t="str">
            <v>VACANTE</v>
          </cell>
          <cell r="E480">
            <v>2719160</v>
          </cell>
          <cell r="H480" t="str">
            <v>SECRETARIO</v>
          </cell>
        </row>
        <row r="481">
          <cell r="A481">
            <v>360</v>
          </cell>
          <cell r="B481" t="str">
            <v>VACANTE</v>
          </cell>
          <cell r="E481">
            <v>2719170</v>
          </cell>
          <cell r="H481" t="str">
            <v>DACTILOGRAFO</v>
          </cell>
        </row>
        <row r="482">
          <cell r="A482">
            <v>361</v>
          </cell>
          <cell r="B482" t="str">
            <v>VACANTE</v>
          </cell>
          <cell r="E482">
            <v>2719180</v>
          </cell>
          <cell r="H482" t="str">
            <v>UJIER NOTIFICADOR</v>
          </cell>
        </row>
        <row r="483">
          <cell r="A483">
            <v>362</v>
          </cell>
          <cell r="B483" t="str">
            <v>VACANTE</v>
          </cell>
          <cell r="E483">
            <v>2719190</v>
          </cell>
          <cell r="H483" t="str">
            <v>ASISTENTE SOCIAL</v>
          </cell>
        </row>
        <row r="484">
          <cell r="A484">
            <v>363</v>
          </cell>
          <cell r="B484" t="str">
            <v>JUZG. 1RA.INST. EN LO CRIMINAL Y CORRECCIONAL (LIQUIDACION)</v>
          </cell>
          <cell r="F484" t="str">
            <v>DP</v>
          </cell>
        </row>
        <row r="485">
          <cell r="A485">
            <v>364</v>
          </cell>
          <cell r="B485" t="str">
            <v>LUIS ALBERTO</v>
          </cell>
          <cell r="C485" t="str">
            <v>GARCIA CABRERA</v>
          </cell>
          <cell r="D485" t="str">
            <v>817122</v>
          </cell>
          <cell r="E485">
            <v>2720000</v>
          </cell>
          <cell r="F485" t="str">
            <v>PP</v>
          </cell>
          <cell r="H485" t="str">
            <v>JUEZ</v>
          </cell>
        </row>
        <row r="486">
          <cell r="A486">
            <v>365</v>
          </cell>
          <cell r="B486" t="str">
            <v xml:space="preserve">GUILLERMO ADALBERTO </v>
          </cell>
          <cell r="C486" t="str">
            <v>SKANATA</v>
          </cell>
          <cell r="E486">
            <v>2720000</v>
          </cell>
          <cell r="H486" t="str">
            <v>JUEZ</v>
          </cell>
        </row>
        <row r="487">
          <cell r="A487">
            <v>366</v>
          </cell>
          <cell r="B487" t="str">
            <v>ELLY R.</v>
          </cell>
          <cell r="C487" t="str">
            <v>MOLAS TROCHE</v>
          </cell>
          <cell r="D487" t="str">
            <v>1233794</v>
          </cell>
          <cell r="E487">
            <v>2721000</v>
          </cell>
          <cell r="F487" t="str">
            <v>PP</v>
          </cell>
          <cell r="H487" t="str">
            <v>SECRETARIO</v>
          </cell>
        </row>
        <row r="488">
          <cell r="A488">
            <v>367</v>
          </cell>
          <cell r="B488" t="str">
            <v>V A C A N T E</v>
          </cell>
          <cell r="E488">
            <v>2721000</v>
          </cell>
          <cell r="F488" t="str">
            <v>VP</v>
          </cell>
          <cell r="H488" t="str">
            <v>SECRETARIO</v>
          </cell>
        </row>
        <row r="489">
          <cell r="A489">
            <v>368</v>
          </cell>
          <cell r="B489" t="str">
            <v>MARCOS SUMI</v>
          </cell>
          <cell r="C489" t="str">
            <v>OKUBO</v>
          </cell>
          <cell r="E489">
            <v>2721000</v>
          </cell>
          <cell r="H489" t="str">
            <v>SECRETARIO</v>
          </cell>
        </row>
        <row r="490">
          <cell r="A490">
            <v>369</v>
          </cell>
          <cell r="B490" t="str">
            <v>ALCIRA NOEMI</v>
          </cell>
          <cell r="C490" t="str">
            <v>INSFRAN DE FARIA</v>
          </cell>
          <cell r="E490">
            <v>2721000</v>
          </cell>
          <cell r="H490" t="str">
            <v>SECRETARIO</v>
          </cell>
        </row>
        <row r="491">
          <cell r="A491">
            <v>370</v>
          </cell>
          <cell r="B491" t="str">
            <v>MARIO EDUARDO</v>
          </cell>
          <cell r="C491" t="str">
            <v>GIMENEZ GONZALEZ</v>
          </cell>
          <cell r="D491" t="str">
            <v>1986379</v>
          </cell>
          <cell r="E491">
            <v>2722000</v>
          </cell>
          <cell r="F491" t="str">
            <v>PP</v>
          </cell>
          <cell r="H491" t="str">
            <v>OFICIAL DE SECRETARI</v>
          </cell>
        </row>
        <row r="492">
          <cell r="A492">
            <v>371</v>
          </cell>
          <cell r="B492" t="str">
            <v>ANITA BUSS</v>
          </cell>
          <cell r="C492" t="str">
            <v>KISSZKO</v>
          </cell>
          <cell r="D492" t="str">
            <v>1462548</v>
          </cell>
          <cell r="E492">
            <v>2722000</v>
          </cell>
          <cell r="F492" t="str">
            <v>PP</v>
          </cell>
          <cell r="H492" t="str">
            <v>OFICIAL DE SECRETARI</v>
          </cell>
        </row>
        <row r="493">
          <cell r="A493">
            <v>372</v>
          </cell>
          <cell r="B493" t="str">
            <v>JUANA IGNACIA</v>
          </cell>
          <cell r="C493" t="str">
            <v>DELVALLE</v>
          </cell>
          <cell r="E493">
            <v>2722000</v>
          </cell>
          <cell r="H493" t="str">
            <v>OFICIAL DE SECRETARIA</v>
          </cell>
        </row>
        <row r="494">
          <cell r="A494">
            <v>373</v>
          </cell>
          <cell r="B494" t="str">
            <v>OSCAR RUBEN</v>
          </cell>
          <cell r="C494" t="str">
            <v>PEREZ DOMINGUEZ</v>
          </cell>
          <cell r="E494">
            <v>2722000</v>
          </cell>
          <cell r="H494" t="str">
            <v>OFICIAL DE SECRETARIA</v>
          </cell>
        </row>
        <row r="495">
          <cell r="A495">
            <v>374</v>
          </cell>
          <cell r="B495" t="str">
            <v>LILIAN ELIZABETH</v>
          </cell>
          <cell r="C495" t="str">
            <v>BENITEZ LEDESMA</v>
          </cell>
          <cell r="D495" t="str">
            <v>1533401</v>
          </cell>
          <cell r="E495">
            <v>2723000</v>
          </cell>
          <cell r="F495" t="str">
            <v>PP</v>
          </cell>
          <cell r="H495" t="str">
            <v>DACTILOGRAFO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Hoja1"/>
      <sheetName val="ANEXO"/>
      <sheetName val="RESUMEN  10%"/>
      <sheetName val="RESUMEN  20%"/>
      <sheetName val="01"/>
      <sheetName val="02"/>
      <sheetName val="03"/>
      <sheetName val="04"/>
      <sheetName val="05"/>
      <sheetName val="06"/>
      <sheetName val="07"/>
      <sheetName val="08"/>
      <sheetName val="09"/>
      <sheetName val="11"/>
      <sheetName val="RESUMEN__10%"/>
      <sheetName val="RESUMEN__20%"/>
    </sheetNames>
    <sheetDataSet>
      <sheetData sheetId="0" refreshError="1"/>
      <sheetData sheetId="1" refreshError="1"/>
      <sheetData sheetId="2" refreshError="1">
        <row r="9">
          <cell r="A9" t="str">
            <v>N° LINEA</v>
          </cell>
          <cell r="B9" t="str">
            <v>CARGO</v>
          </cell>
        </row>
        <row r="10">
          <cell r="B10" t="str">
            <v>TIPO DE PRESUP.</v>
          </cell>
        </row>
        <row r="11">
          <cell r="B11" t="str">
            <v>PROGRAMA</v>
          </cell>
        </row>
        <row r="12">
          <cell r="B12" t="str">
            <v>SUB -PROGRAMA</v>
          </cell>
        </row>
        <row r="13">
          <cell r="B13" t="str">
            <v>OBJETO</v>
          </cell>
        </row>
        <row r="14">
          <cell r="B14" t="str">
            <v>F.F.</v>
          </cell>
        </row>
        <row r="15">
          <cell r="B15" t="str">
            <v>UNID. RESPONS.</v>
          </cell>
        </row>
        <row r="16">
          <cell r="B16" t="str">
            <v>UNID. RESPONS.</v>
          </cell>
        </row>
        <row r="17">
          <cell r="A17">
            <v>1000</v>
          </cell>
          <cell r="B17" t="str">
            <v>11 DEPARTAMENTO CENTRAL</v>
          </cell>
        </row>
        <row r="18">
          <cell r="A18">
            <v>95000</v>
          </cell>
          <cell r="B18" t="str">
            <v>CIRCUNSCRIPCION JUDICIAL CAPITAL</v>
          </cell>
        </row>
        <row r="19">
          <cell r="A19">
            <v>201300</v>
          </cell>
          <cell r="B19" t="str">
            <v>JUZGADO PENAL ADOLESCENCIA</v>
          </cell>
        </row>
        <row r="20">
          <cell r="A20">
            <v>201310</v>
          </cell>
          <cell r="B20" t="str">
            <v>JUEZ</v>
          </cell>
        </row>
        <row r="21">
          <cell r="A21">
            <v>201320</v>
          </cell>
          <cell r="B21" t="str">
            <v>SECRETARIO ACTUARIO JUDICIAL</v>
          </cell>
        </row>
        <row r="22">
          <cell r="A22">
            <v>201330</v>
          </cell>
          <cell r="B22" t="str">
            <v>UJIER</v>
          </cell>
        </row>
        <row r="23">
          <cell r="A23">
            <v>201340</v>
          </cell>
          <cell r="B23" t="str">
            <v xml:space="preserve">OFICIAL DE SECRETARIA </v>
          </cell>
        </row>
        <row r="24">
          <cell r="A24">
            <v>201350</v>
          </cell>
          <cell r="B24" t="str">
            <v>DACTILOGRAFO</v>
          </cell>
        </row>
        <row r="25">
          <cell r="A25">
            <v>201405</v>
          </cell>
          <cell r="B25" t="str">
            <v>OFICINA DE COORDINACION</v>
          </cell>
        </row>
        <row r="26">
          <cell r="A26">
            <v>201410</v>
          </cell>
          <cell r="B26" t="str">
            <v>COORD. ASESORIA DE PRUEBAS</v>
          </cell>
        </row>
        <row r="27">
          <cell r="A27">
            <v>201415</v>
          </cell>
          <cell r="B27" t="str">
            <v>SECRETARIO OFIC. COORDINACION</v>
          </cell>
        </row>
        <row r="28">
          <cell r="A28">
            <v>201500</v>
          </cell>
          <cell r="B28" t="str">
            <v>OFICINA DE MEDIACION NIÑEZ Y ADOLESCENCIA</v>
          </cell>
        </row>
        <row r="29">
          <cell r="A29">
            <v>201550</v>
          </cell>
          <cell r="B29" t="str">
            <v>MEDIADOR PENAL ADOLESCENCIA</v>
          </cell>
        </row>
        <row r="30">
          <cell r="A30">
            <v>201600</v>
          </cell>
          <cell r="B30" t="str">
            <v>MEDIADOR NIÑEZ Y ADOLESCENCIA</v>
          </cell>
        </row>
        <row r="31">
          <cell r="A31">
            <v>201610</v>
          </cell>
          <cell r="B31" t="str">
            <v>AUXILIAR MED. PENAL</v>
          </cell>
        </row>
        <row r="32">
          <cell r="A32">
            <v>208000</v>
          </cell>
          <cell r="B32" t="str">
            <v>JUZGADO DE 1º INST.C.C.</v>
          </cell>
        </row>
        <row r="33">
          <cell r="A33">
            <v>210100</v>
          </cell>
          <cell r="B33" t="str">
            <v>SECRETARIO ACTUARIO JUDICIAL</v>
          </cell>
        </row>
        <row r="34">
          <cell r="A34">
            <v>211100</v>
          </cell>
          <cell r="B34" t="str">
            <v>UJIER</v>
          </cell>
        </row>
        <row r="35">
          <cell r="A35">
            <v>212100</v>
          </cell>
          <cell r="B35" t="str">
            <v>OFICIAL DE SECRETARIA</v>
          </cell>
        </row>
        <row r="36">
          <cell r="A36">
            <v>213100</v>
          </cell>
          <cell r="B36" t="str">
            <v>DACTILOGRAFO</v>
          </cell>
        </row>
        <row r="37">
          <cell r="A37">
            <v>213100</v>
          </cell>
          <cell r="B37" t="str">
            <v>JUZGADO DE ETAPA PREPARATORIA</v>
          </cell>
        </row>
        <row r="38">
          <cell r="A38">
            <v>213110</v>
          </cell>
          <cell r="B38" t="str">
            <v>JUEZ</v>
          </cell>
        </row>
        <row r="39">
          <cell r="A39">
            <v>213120</v>
          </cell>
          <cell r="B39" t="str">
            <v>SECRETARIO ACTUARIO JUDICIAL</v>
          </cell>
        </row>
        <row r="40">
          <cell r="A40">
            <v>213130</v>
          </cell>
          <cell r="B40" t="str">
            <v>COORD. OFICN. PREPARATORIA</v>
          </cell>
        </row>
        <row r="41">
          <cell r="A41">
            <v>213140</v>
          </cell>
          <cell r="B41" t="str">
            <v>SUB-COORD. OF. APOYO CIJP</v>
          </cell>
        </row>
        <row r="42">
          <cell r="A42">
            <v>213150</v>
          </cell>
          <cell r="B42" t="str">
            <v>REGISTRADOR</v>
          </cell>
        </row>
        <row r="43">
          <cell r="A43">
            <v>213160</v>
          </cell>
          <cell r="B43" t="str">
            <v>NOTIFICADOR CLASIFICADOR</v>
          </cell>
        </row>
        <row r="44">
          <cell r="A44">
            <v>213170</v>
          </cell>
          <cell r="B44" t="str">
            <v>NOTIFICADOR</v>
          </cell>
        </row>
        <row r="45">
          <cell r="A45">
            <v>213180</v>
          </cell>
          <cell r="B45" t="str">
            <v>FUNC. ATENC. PUBLICO</v>
          </cell>
        </row>
        <row r="46">
          <cell r="A46">
            <v>213190</v>
          </cell>
          <cell r="B46" t="str">
            <v>JUZGADO ETAPA INTERMEDIA</v>
          </cell>
        </row>
        <row r="47">
          <cell r="A47">
            <v>213200</v>
          </cell>
          <cell r="B47" t="str">
            <v>JUEZ</v>
          </cell>
        </row>
        <row r="48">
          <cell r="A48">
            <v>213210</v>
          </cell>
          <cell r="B48" t="str">
            <v>SECRETARIO ACTUARIO JUDICIAL</v>
          </cell>
        </row>
        <row r="49">
          <cell r="A49">
            <v>213220</v>
          </cell>
          <cell r="B49" t="str">
            <v>SUB-COORD. OF. APOYO CIJP</v>
          </cell>
        </row>
        <row r="50">
          <cell r="A50">
            <v>213230</v>
          </cell>
          <cell r="B50" t="str">
            <v>REGISTRADOR</v>
          </cell>
        </row>
        <row r="51">
          <cell r="A51">
            <v>213240</v>
          </cell>
          <cell r="B51" t="str">
            <v>NOTIFICADOR</v>
          </cell>
        </row>
        <row r="52">
          <cell r="A52">
            <v>213250</v>
          </cell>
          <cell r="B52" t="str">
            <v>FUNC. ATENC. PUBLICO</v>
          </cell>
        </row>
        <row r="53">
          <cell r="A53">
            <v>213260</v>
          </cell>
          <cell r="B53" t="str">
            <v>DISTRIB. DE EXPEDIENTES</v>
          </cell>
        </row>
        <row r="54">
          <cell r="A54">
            <v>213270</v>
          </cell>
          <cell r="B54" t="str">
            <v>JUZGADO ETAPA JUICIO ORAL</v>
          </cell>
        </row>
        <row r="55">
          <cell r="A55">
            <v>213280</v>
          </cell>
          <cell r="B55" t="str">
            <v>JUEZ</v>
          </cell>
        </row>
        <row r="56">
          <cell r="A56">
            <v>213290</v>
          </cell>
          <cell r="B56" t="str">
            <v>SECRETARIO ACTUARIO JUDICIAL</v>
          </cell>
        </row>
        <row r="57">
          <cell r="A57">
            <v>213300</v>
          </cell>
          <cell r="B57" t="str">
            <v>REGISTRADOR</v>
          </cell>
        </row>
        <row r="58">
          <cell r="A58">
            <v>213310</v>
          </cell>
          <cell r="B58" t="str">
            <v>NOTIFICADOR CLASIFICADOR</v>
          </cell>
        </row>
        <row r="59">
          <cell r="A59">
            <v>213320</v>
          </cell>
          <cell r="B59" t="str">
            <v>FUNC. ATENC. PUBLICO</v>
          </cell>
        </row>
        <row r="60">
          <cell r="A60">
            <v>213330</v>
          </cell>
          <cell r="B60" t="str">
            <v>DISTRIB. DE EXPEDIENTES</v>
          </cell>
        </row>
        <row r="61">
          <cell r="A61">
            <v>213340</v>
          </cell>
          <cell r="B61" t="str">
            <v>JUZGADO ETAPA EJECUCION DE PENAS</v>
          </cell>
        </row>
        <row r="62">
          <cell r="A62">
            <v>213350</v>
          </cell>
          <cell r="B62" t="str">
            <v>JUEZ</v>
          </cell>
        </row>
        <row r="63">
          <cell r="A63">
            <v>213360</v>
          </cell>
          <cell r="B63" t="str">
            <v>SECRETARIO ACTUARIO JUDICIAL</v>
          </cell>
        </row>
        <row r="64">
          <cell r="A64">
            <v>213370</v>
          </cell>
          <cell r="B64" t="str">
            <v>COORD. OFICN. PREPARATORIA</v>
          </cell>
        </row>
        <row r="65">
          <cell r="A65">
            <v>213380</v>
          </cell>
          <cell r="B65" t="str">
            <v>SUB-COORD. OF. APOYO CIJP</v>
          </cell>
        </row>
        <row r="66">
          <cell r="A66">
            <v>213390</v>
          </cell>
          <cell r="B66" t="str">
            <v>REGISTRADOR</v>
          </cell>
        </row>
        <row r="67">
          <cell r="A67">
            <v>213400</v>
          </cell>
          <cell r="B67" t="str">
            <v>NOTIFICADOR CLASIFICADOR</v>
          </cell>
        </row>
        <row r="68">
          <cell r="A68">
            <v>213410</v>
          </cell>
          <cell r="B68" t="str">
            <v>FUNC. ATENC. PUBLICO</v>
          </cell>
        </row>
        <row r="69">
          <cell r="A69">
            <v>213420</v>
          </cell>
          <cell r="B69" t="str">
            <v>DISTRIB. DE EXPEDIENTES</v>
          </cell>
        </row>
        <row r="70">
          <cell r="A70">
            <v>392100</v>
          </cell>
          <cell r="B70" t="str">
            <v>JUZG. 1RA. INST. PENAL DE LA NIÑEZ Y ADOLESC. LUQUE</v>
          </cell>
        </row>
        <row r="71">
          <cell r="A71">
            <v>392110</v>
          </cell>
          <cell r="B71" t="str">
            <v>JUEZ</v>
          </cell>
        </row>
        <row r="72">
          <cell r="A72">
            <v>392115</v>
          </cell>
          <cell r="B72" t="str">
            <v>SECRETARIO ACTUARIO JUDICIAL</v>
          </cell>
        </row>
        <row r="73">
          <cell r="A73">
            <v>392120</v>
          </cell>
          <cell r="B73" t="str">
            <v>UJIER</v>
          </cell>
        </row>
        <row r="74">
          <cell r="A74">
            <v>392125</v>
          </cell>
          <cell r="B74" t="str">
            <v>OFICIAL DE SECRETARIA</v>
          </cell>
        </row>
        <row r="75">
          <cell r="A75">
            <v>392130</v>
          </cell>
          <cell r="B75" t="str">
            <v>DACTILOGRAFO</v>
          </cell>
        </row>
        <row r="76">
          <cell r="A76">
            <v>392135</v>
          </cell>
          <cell r="B76" t="str">
            <v>JUZG. 1RA. INST. C.C., DE LA NIÑEZ Y ADOLESC. LUQUE</v>
          </cell>
        </row>
        <row r="77">
          <cell r="A77">
            <v>392140</v>
          </cell>
          <cell r="B77" t="str">
            <v>JUEZ</v>
          </cell>
        </row>
        <row r="78">
          <cell r="A78">
            <v>392145</v>
          </cell>
          <cell r="B78" t="str">
            <v>SECRETARIO ACTUARIO JUDICIAL</v>
          </cell>
        </row>
        <row r="79">
          <cell r="A79">
            <v>392150</v>
          </cell>
          <cell r="B79" t="str">
            <v>UJIER</v>
          </cell>
        </row>
        <row r="80">
          <cell r="A80">
            <v>392155</v>
          </cell>
          <cell r="B80" t="str">
            <v>OFICIAL DE SECRETARIA</v>
          </cell>
        </row>
        <row r="81">
          <cell r="A81">
            <v>392160</v>
          </cell>
          <cell r="B81" t="str">
            <v>DACTILOGRAFO</v>
          </cell>
        </row>
        <row r="82">
          <cell r="A82">
            <v>489100</v>
          </cell>
          <cell r="B82" t="str">
            <v>JUZG. PENAL DE ADOLESC. LAMBARE</v>
          </cell>
        </row>
        <row r="83">
          <cell r="A83">
            <v>489110</v>
          </cell>
          <cell r="B83" t="str">
            <v>JUEZ</v>
          </cell>
        </row>
        <row r="84">
          <cell r="A84">
            <v>489115</v>
          </cell>
          <cell r="B84" t="str">
            <v>SECRETARIO ACTUARIO JUDICIAL</v>
          </cell>
        </row>
        <row r="85">
          <cell r="A85">
            <v>489120</v>
          </cell>
          <cell r="B85" t="str">
            <v>UJIER</v>
          </cell>
        </row>
        <row r="86">
          <cell r="A86">
            <v>489125</v>
          </cell>
          <cell r="B86" t="str">
            <v>OFICIAL DE SECRETARI</v>
          </cell>
        </row>
        <row r="87">
          <cell r="A87">
            <v>489130</v>
          </cell>
          <cell r="B87" t="str">
            <v>DACTILOGRAFO</v>
          </cell>
        </row>
        <row r="88">
          <cell r="A88">
            <v>520100</v>
          </cell>
          <cell r="B88" t="str">
            <v>JUZG. 1RA. INST. PENAL DE LA NIÑEZ Y ADOLESC. J.A. SALDIVAR</v>
          </cell>
        </row>
        <row r="89">
          <cell r="A89">
            <v>520105</v>
          </cell>
          <cell r="B89" t="str">
            <v>JUEZ</v>
          </cell>
        </row>
        <row r="90">
          <cell r="A90">
            <v>520110</v>
          </cell>
          <cell r="B90" t="str">
            <v>SECRETARIO ACTUARIO JUDICIAL</v>
          </cell>
        </row>
        <row r="91">
          <cell r="A91">
            <v>520115</v>
          </cell>
          <cell r="B91" t="str">
            <v>UJIER</v>
          </cell>
        </row>
        <row r="92">
          <cell r="A92">
            <v>520120</v>
          </cell>
          <cell r="B92" t="str">
            <v>OFICIAL DE SECRETARI</v>
          </cell>
        </row>
        <row r="93">
          <cell r="A93">
            <v>520125</v>
          </cell>
          <cell r="B93" t="str">
            <v>DACTILOGRAFO</v>
          </cell>
        </row>
        <row r="94">
          <cell r="A94">
            <v>520130</v>
          </cell>
          <cell r="B94" t="str">
            <v>JUZG. 1RA. INST. C.C. DE LA NIÑEZ Y ADOLESC. J.A. SALDIVAR</v>
          </cell>
        </row>
        <row r="95">
          <cell r="A95">
            <v>520135</v>
          </cell>
          <cell r="B95" t="str">
            <v>JUEZ</v>
          </cell>
        </row>
        <row r="96">
          <cell r="A96">
            <v>520140</v>
          </cell>
          <cell r="B96" t="str">
            <v>SECRETARIO ACTUARIO JUDICIAL</v>
          </cell>
        </row>
        <row r="97">
          <cell r="A97">
            <v>520145</v>
          </cell>
          <cell r="B97" t="str">
            <v>UJIER</v>
          </cell>
        </row>
        <row r="98">
          <cell r="A98">
            <v>520150</v>
          </cell>
          <cell r="B98" t="str">
            <v>OFICIAL DE SECRETARI</v>
          </cell>
        </row>
        <row r="99">
          <cell r="A99">
            <v>520155</v>
          </cell>
          <cell r="B99" t="str">
            <v>DACTILOGRAFO</v>
          </cell>
        </row>
        <row r="100">
          <cell r="A100">
            <v>540100</v>
          </cell>
          <cell r="B100" t="str">
            <v>JUZG. 1RA. INST.  PENAL NIÑEZ Y ADOLESC. CAPIATA</v>
          </cell>
        </row>
        <row r="101">
          <cell r="A101">
            <v>540105</v>
          </cell>
          <cell r="B101" t="str">
            <v>JUEZ</v>
          </cell>
        </row>
        <row r="102">
          <cell r="A102">
            <v>540110</v>
          </cell>
          <cell r="B102" t="str">
            <v>SECRETARIO ACTUARIO JUDICIAL</v>
          </cell>
        </row>
        <row r="103">
          <cell r="A103">
            <v>540115</v>
          </cell>
          <cell r="B103" t="str">
            <v>UJIER</v>
          </cell>
        </row>
        <row r="104">
          <cell r="A104">
            <v>540120</v>
          </cell>
          <cell r="B104" t="str">
            <v>OFICIAL DE SECRETARI</v>
          </cell>
        </row>
        <row r="105">
          <cell r="A105">
            <v>540125</v>
          </cell>
          <cell r="B105" t="str">
            <v>DACTILOGRAFO</v>
          </cell>
        </row>
        <row r="106">
          <cell r="A106">
            <v>540130</v>
          </cell>
          <cell r="B106" t="str">
            <v>JUZG. 1RA. INST. C.C. NIÑEZ Y ADOLESC. CAPIATA</v>
          </cell>
        </row>
        <row r="107">
          <cell r="A107">
            <v>540135</v>
          </cell>
          <cell r="B107" t="str">
            <v>JUEZ</v>
          </cell>
        </row>
        <row r="108">
          <cell r="A108">
            <v>540140</v>
          </cell>
          <cell r="B108" t="str">
            <v>SECRETARIO ACTUARIO JUDICIAL</v>
          </cell>
        </row>
        <row r="109">
          <cell r="A109">
            <v>540145</v>
          </cell>
          <cell r="B109" t="str">
            <v>UJIER</v>
          </cell>
        </row>
        <row r="110">
          <cell r="A110">
            <v>540150</v>
          </cell>
          <cell r="B110" t="str">
            <v>OFICIAL DE SECRETARI</v>
          </cell>
        </row>
        <row r="111">
          <cell r="A111">
            <v>540155</v>
          </cell>
          <cell r="B111" t="str">
            <v>DACTILOGRAFO</v>
          </cell>
        </row>
        <row r="112">
          <cell r="A112">
            <v>759000</v>
          </cell>
          <cell r="B112" t="str">
            <v>03 DEPARTAMENTO DE LA CORDILLERA</v>
          </cell>
        </row>
        <row r="113">
          <cell r="A113">
            <v>785100</v>
          </cell>
          <cell r="B113" t="str">
            <v>JUZG. 1RA. INST. PENAL NIÑEZ Y ADOLESC. CAACUPE</v>
          </cell>
        </row>
        <row r="114">
          <cell r="A114">
            <v>785105</v>
          </cell>
          <cell r="B114" t="str">
            <v>JUEZ</v>
          </cell>
        </row>
        <row r="115">
          <cell r="A115">
            <v>785110</v>
          </cell>
          <cell r="B115" t="str">
            <v>SECRETARIO ACTUARIO JUDICIAL</v>
          </cell>
        </row>
        <row r="116">
          <cell r="A116">
            <v>785115</v>
          </cell>
          <cell r="B116" t="str">
            <v>UJIER</v>
          </cell>
        </row>
        <row r="117">
          <cell r="A117">
            <v>785120</v>
          </cell>
          <cell r="B117" t="str">
            <v>OFICIAL DE SECRETARI</v>
          </cell>
        </row>
        <row r="118">
          <cell r="A118">
            <v>785125</v>
          </cell>
          <cell r="B118" t="str">
            <v>DACTILOGRAFO</v>
          </cell>
        </row>
        <row r="119">
          <cell r="A119">
            <v>785130</v>
          </cell>
          <cell r="B119" t="str">
            <v>JUZG. 1RA. INST. C.C. NIÑEZ Y ADOLESC. CAACUPE</v>
          </cell>
        </row>
        <row r="120">
          <cell r="A120">
            <v>785135</v>
          </cell>
          <cell r="B120" t="str">
            <v>JUEZ</v>
          </cell>
        </row>
        <row r="121">
          <cell r="A121">
            <v>785140</v>
          </cell>
          <cell r="B121" t="str">
            <v>SECRETARIO ACTUARIO JUDICIAL</v>
          </cell>
        </row>
        <row r="122">
          <cell r="A122">
            <v>785145</v>
          </cell>
          <cell r="B122" t="str">
            <v>UJIER</v>
          </cell>
        </row>
        <row r="123">
          <cell r="A123">
            <v>785150</v>
          </cell>
          <cell r="B123" t="str">
            <v>OFICIAL DE SECRETARI</v>
          </cell>
        </row>
        <row r="124">
          <cell r="A124">
            <v>785155</v>
          </cell>
          <cell r="B124" t="str">
            <v>DACTILOGRAFO</v>
          </cell>
        </row>
        <row r="125">
          <cell r="A125">
            <v>785155</v>
          </cell>
          <cell r="B125" t="str">
            <v>DACTILOGRAFO</v>
          </cell>
        </row>
        <row r="126">
          <cell r="B126" t="str">
            <v>TOTAL MENSUAL</v>
          </cell>
        </row>
        <row r="127">
          <cell r="B127" t="str">
            <v>TOTAL ANUAL</v>
          </cell>
        </row>
        <row r="132">
          <cell r="B132" t="str">
            <v>TOTAL ANUAL</v>
          </cell>
        </row>
        <row r="133">
          <cell r="B133" t="str">
            <v>TIPO DE PRESUP.</v>
          </cell>
        </row>
        <row r="134">
          <cell r="B134" t="str">
            <v>PROGRAMA</v>
          </cell>
        </row>
        <row r="135">
          <cell r="B135" t="str">
            <v>SUB -PROGRAMA</v>
          </cell>
        </row>
        <row r="136">
          <cell r="B136" t="str">
            <v>OBJETO</v>
          </cell>
        </row>
        <row r="137">
          <cell r="B137" t="str">
            <v>F.F.</v>
          </cell>
        </row>
        <row r="138">
          <cell r="B138" t="str">
            <v>UNID. RESPONS.</v>
          </cell>
        </row>
        <row r="139">
          <cell r="B139" t="str">
            <v>11 DEPARTAMENTO DE CENTRAL</v>
          </cell>
        </row>
        <row r="140">
          <cell r="A140">
            <v>23000</v>
          </cell>
          <cell r="B140" t="str">
            <v>JUZGADOS DE PRIMERA INSTANCIA</v>
          </cell>
        </row>
        <row r="141">
          <cell r="A141">
            <v>23010</v>
          </cell>
          <cell r="B141" t="str">
            <v>JUZG. ETAPA PREPARATORIA</v>
          </cell>
        </row>
        <row r="142">
          <cell r="A142">
            <v>23020</v>
          </cell>
          <cell r="B142" t="str">
            <v>JUZG. ETAPA EJEC. DE PENAS</v>
          </cell>
        </row>
        <row r="143">
          <cell r="A143">
            <v>23030</v>
          </cell>
          <cell r="B143" t="str">
            <v>JUZG. ETAPA INTERMEDIA</v>
          </cell>
        </row>
        <row r="144">
          <cell r="A144">
            <v>23040</v>
          </cell>
          <cell r="B144" t="str">
            <v>JUZG. ETAPA JUIC. ORAL</v>
          </cell>
        </row>
        <row r="145">
          <cell r="A145">
            <v>24020</v>
          </cell>
          <cell r="B145" t="str">
            <v>JUEZ PENAL ADOLESC.</v>
          </cell>
        </row>
        <row r="146">
          <cell r="A146">
            <v>26035</v>
          </cell>
          <cell r="B146" t="str">
            <v>JUZG. PENAL ADOL. LUQUE</v>
          </cell>
        </row>
        <row r="147">
          <cell r="A147">
            <v>26040</v>
          </cell>
          <cell r="B147" t="str">
            <v>JUZG. C.C. N.A. LUQUE</v>
          </cell>
        </row>
        <row r="148">
          <cell r="A148">
            <v>26050</v>
          </cell>
          <cell r="B148" t="str">
            <v>JUZG. PENAL ADOL. LAMBARE</v>
          </cell>
        </row>
        <row r="149">
          <cell r="A149">
            <v>26060</v>
          </cell>
          <cell r="B149" t="str">
            <v>JUZG. PENAL N.A. J.A. SALD.</v>
          </cell>
        </row>
        <row r="150">
          <cell r="A150">
            <v>26100</v>
          </cell>
          <cell r="B150" t="str">
            <v>JUZG. 1RA. INST. C.C. N.A. J.A. SALDIVAR</v>
          </cell>
        </row>
        <row r="151">
          <cell r="A151">
            <v>26110</v>
          </cell>
          <cell r="B151" t="str">
            <v>JUZG. PENAL N.A. CAPIATA</v>
          </cell>
        </row>
        <row r="152">
          <cell r="A152">
            <v>26130</v>
          </cell>
          <cell r="B152" t="str">
            <v>JUZG. C.C. N.A. CAPITATA</v>
          </cell>
        </row>
        <row r="153">
          <cell r="A153">
            <v>50000</v>
          </cell>
          <cell r="B153" t="str">
            <v>03 DEPARTAMENTO DE LA CORDILLERA</v>
          </cell>
        </row>
        <row r="154">
          <cell r="A154">
            <v>53020</v>
          </cell>
          <cell r="B154" t="str">
            <v>JUZG., PENAL N.A. CAACUPE</v>
          </cell>
        </row>
        <row r="155">
          <cell r="A155">
            <v>53030</v>
          </cell>
          <cell r="B155" t="str">
            <v>JUZG. C.C. N.A. CAACUPE</v>
          </cell>
        </row>
        <row r="156">
          <cell r="A156">
            <v>53030</v>
          </cell>
          <cell r="B156" t="str">
            <v>JUZG. C.C. N.A. CAACUPE</v>
          </cell>
        </row>
        <row r="157">
          <cell r="B157" t="str">
            <v>TOTAL MENSUAL</v>
          </cell>
        </row>
        <row r="158">
          <cell r="B158" t="str">
            <v>TOTAL ANUAL</v>
          </cell>
        </row>
        <row r="159">
          <cell r="B159" t="str">
            <v>TOTAL ANUAL</v>
          </cell>
        </row>
        <row r="160">
          <cell r="B160" t="str">
            <v>TIPO DE PRESUP.</v>
          </cell>
        </row>
        <row r="161">
          <cell r="B161" t="str">
            <v>PROGRAMA</v>
          </cell>
        </row>
        <row r="162">
          <cell r="B162" t="str">
            <v>SUB -PROGRAMA</v>
          </cell>
        </row>
        <row r="163">
          <cell r="B163" t="str">
            <v>OBJETO</v>
          </cell>
        </row>
        <row r="164">
          <cell r="B164" t="str">
            <v>F.F.</v>
          </cell>
        </row>
        <row r="165">
          <cell r="B165" t="str">
            <v>UNID. RESPONS.</v>
          </cell>
        </row>
        <row r="166">
          <cell r="A166">
            <v>1000</v>
          </cell>
          <cell r="B166" t="str">
            <v>CIRCUNSCRIPCION JUDICIAL</v>
          </cell>
        </row>
        <row r="167">
          <cell r="A167">
            <v>2000</v>
          </cell>
          <cell r="B167" t="str">
            <v>04 DEPARTAMENTO DE GUAIRA</v>
          </cell>
        </row>
        <row r="168">
          <cell r="A168">
            <v>9100</v>
          </cell>
          <cell r="B168" t="str">
            <v>TRIBUNAL APEL. PENAL ADOLESCENCIA</v>
          </cell>
        </row>
        <row r="169">
          <cell r="A169">
            <v>9150</v>
          </cell>
          <cell r="B169" t="str">
            <v>MIEMBRO</v>
          </cell>
        </row>
        <row r="170">
          <cell r="A170">
            <v>9155</v>
          </cell>
          <cell r="B170" t="str">
            <v>SECRETARIO ACTUARIO JUDICIAL</v>
          </cell>
        </row>
        <row r="171">
          <cell r="A171">
            <v>9160</v>
          </cell>
          <cell r="B171" t="str">
            <v>UJIER NOTIFICADOR</v>
          </cell>
        </row>
        <row r="172">
          <cell r="A172">
            <v>9165</v>
          </cell>
          <cell r="B172" t="str">
            <v>OF.DE SCRIA.</v>
          </cell>
        </row>
        <row r="173">
          <cell r="A173">
            <v>9170</v>
          </cell>
          <cell r="B173" t="str">
            <v>DACTILOGRAFO</v>
          </cell>
        </row>
        <row r="174">
          <cell r="A174">
            <v>9180</v>
          </cell>
          <cell r="B174" t="str">
            <v>JUZG. PENAL DE LA ADOLESCENCIA</v>
          </cell>
        </row>
        <row r="175">
          <cell r="A175">
            <v>9150</v>
          </cell>
          <cell r="B175" t="str">
            <v>JUEZ</v>
          </cell>
        </row>
        <row r="176">
          <cell r="A176">
            <v>9155</v>
          </cell>
          <cell r="B176" t="str">
            <v>SECRETARIO ACTUARIO JUDICIAL</v>
          </cell>
        </row>
        <row r="177">
          <cell r="A177">
            <v>9160</v>
          </cell>
          <cell r="B177" t="str">
            <v>UJIER NOTIFICADOR</v>
          </cell>
        </row>
        <row r="178">
          <cell r="A178">
            <v>9165</v>
          </cell>
          <cell r="B178" t="str">
            <v>OF.DE SCRIA.</v>
          </cell>
        </row>
        <row r="179">
          <cell r="A179">
            <v>9170</v>
          </cell>
          <cell r="B179" t="str">
            <v>DACTILOGRAFO</v>
          </cell>
        </row>
        <row r="180">
          <cell r="A180">
            <v>9300</v>
          </cell>
          <cell r="B180" t="str">
            <v>OFICINA DE COORDINACION</v>
          </cell>
        </row>
        <row r="181">
          <cell r="A181">
            <v>9310</v>
          </cell>
          <cell r="B181" t="str">
            <v>COORD. ASESORIA DE PRUEBAS</v>
          </cell>
        </row>
        <row r="182">
          <cell r="A182">
            <v>9310</v>
          </cell>
          <cell r="B182" t="str">
            <v>SECRETARIO OFIC. COORD.</v>
          </cell>
        </row>
        <row r="183">
          <cell r="A183">
            <v>9325</v>
          </cell>
          <cell r="B183" t="str">
            <v>OFICINA DE MEDIACION</v>
          </cell>
        </row>
        <row r="184">
          <cell r="A184">
            <v>9330</v>
          </cell>
          <cell r="B184" t="str">
            <v>MEDIADOR PENAL ADOLESCENCIA</v>
          </cell>
        </row>
        <row r="185">
          <cell r="A185">
            <v>9340</v>
          </cell>
          <cell r="B185" t="str">
            <v>MEDIADOR NIÑEZ Y ADOLESCENCIA</v>
          </cell>
        </row>
        <row r="186">
          <cell r="A186">
            <v>9400</v>
          </cell>
          <cell r="B186" t="str">
            <v>ASISTENCIA SOCIAL</v>
          </cell>
        </row>
        <row r="187">
          <cell r="A187">
            <v>9410</v>
          </cell>
          <cell r="B187" t="str">
            <v>PSICOLOGO</v>
          </cell>
        </row>
        <row r="188">
          <cell r="A188">
            <v>9420</v>
          </cell>
          <cell r="B188" t="str">
            <v>PSIQUIATRA</v>
          </cell>
        </row>
        <row r="189">
          <cell r="A189">
            <v>9430</v>
          </cell>
          <cell r="B189" t="str">
            <v>SECRETARIA PSICOLOGO</v>
          </cell>
        </row>
        <row r="190">
          <cell r="A190">
            <v>9440</v>
          </cell>
          <cell r="B190" t="str">
            <v>SECRETARIA PSIQUIATRA</v>
          </cell>
        </row>
        <row r="191">
          <cell r="A191">
            <v>9450</v>
          </cell>
          <cell r="B191" t="str">
            <v>ASISTENTE SOCIAL</v>
          </cell>
        </row>
        <row r="192">
          <cell r="A192">
            <v>9460</v>
          </cell>
          <cell r="B192" t="str">
            <v>SECRETARIO ASIST. SOCIAL</v>
          </cell>
        </row>
        <row r="193">
          <cell r="A193">
            <v>170000</v>
          </cell>
          <cell r="B193" t="str">
            <v>06 DEPARTAMENTO DE CAAZAPA</v>
          </cell>
        </row>
        <row r="194">
          <cell r="A194">
            <v>207100</v>
          </cell>
          <cell r="B194" t="str">
            <v>JUZG. PENAL DE GARANTIAS SAN JUAN NEPOMUCENO</v>
          </cell>
        </row>
        <row r="195">
          <cell r="A195">
            <v>207110</v>
          </cell>
          <cell r="B195" t="str">
            <v>SECRETARIO ACTUARIO JUDICIAL</v>
          </cell>
        </row>
        <row r="196">
          <cell r="A196">
            <v>207120</v>
          </cell>
          <cell r="B196" t="str">
            <v>UJIER NOTIFICADOR</v>
          </cell>
        </row>
        <row r="197">
          <cell r="A197">
            <v>207130</v>
          </cell>
          <cell r="B197" t="str">
            <v>OFICIAL DE SECRETARIA</v>
          </cell>
        </row>
        <row r="198">
          <cell r="A198">
            <v>207140</v>
          </cell>
          <cell r="B198" t="str">
            <v>DACTILOGRAFO</v>
          </cell>
        </row>
        <row r="199">
          <cell r="A199">
            <v>207150</v>
          </cell>
          <cell r="B199" t="str">
            <v>OFICINA ADMIN. SAN JUAN NEPOMUCENO</v>
          </cell>
        </row>
        <row r="200">
          <cell r="A200">
            <v>207160</v>
          </cell>
          <cell r="B200" t="str">
            <v>ENCARGADO</v>
          </cell>
        </row>
        <row r="201">
          <cell r="A201">
            <v>207170</v>
          </cell>
          <cell r="B201" t="str">
            <v>JUZG. 1RA. INST. C.C.NIÑEZ Y ADOLES SAN JUAN NEPOMUCENO</v>
          </cell>
        </row>
        <row r="202">
          <cell r="A202">
            <v>207180</v>
          </cell>
          <cell r="B202" t="str">
            <v>JUEZ</v>
          </cell>
        </row>
        <row r="203">
          <cell r="A203">
            <v>207190</v>
          </cell>
          <cell r="B203" t="str">
            <v>SECRETARIO ACTUARIO JUDICIAL</v>
          </cell>
        </row>
        <row r="204">
          <cell r="A204">
            <v>207210</v>
          </cell>
          <cell r="B204" t="str">
            <v>OFICAL DE SECRETARIA</v>
          </cell>
        </row>
        <row r="205">
          <cell r="A205">
            <v>207230</v>
          </cell>
          <cell r="B205" t="str">
            <v>DACTILOGRAFO</v>
          </cell>
        </row>
        <row r="206">
          <cell r="A206">
            <v>207250</v>
          </cell>
          <cell r="B206" t="str">
            <v>UJIER</v>
          </cell>
        </row>
        <row r="207">
          <cell r="A207">
            <v>207250</v>
          </cell>
          <cell r="B207" t="str">
            <v>UJIER</v>
          </cell>
        </row>
        <row r="208">
          <cell r="B208" t="str">
            <v>TOTAL MENSUAL</v>
          </cell>
        </row>
        <row r="209">
          <cell r="B209" t="str">
            <v>TOTAL ANUAL</v>
          </cell>
        </row>
        <row r="214">
          <cell r="B214" t="str">
            <v>TOTAL ANUAL</v>
          </cell>
        </row>
        <row r="215">
          <cell r="B215" t="str">
            <v>TIPO DE PRESUP.</v>
          </cell>
        </row>
        <row r="216">
          <cell r="B216" t="str">
            <v>PROGRAMA</v>
          </cell>
        </row>
        <row r="217">
          <cell r="B217" t="str">
            <v>SUB -PROGRAMA</v>
          </cell>
        </row>
        <row r="218">
          <cell r="B218" t="str">
            <v>OBJETO</v>
          </cell>
        </row>
        <row r="219">
          <cell r="B219" t="str">
            <v>F.F.</v>
          </cell>
        </row>
        <row r="220">
          <cell r="B220" t="str">
            <v>UNID. RESPONS.</v>
          </cell>
        </row>
        <row r="221">
          <cell r="B221" t="str">
            <v>04 DEPARTAMENTO DE GUAIRA</v>
          </cell>
        </row>
        <row r="222">
          <cell r="A222">
            <v>2060</v>
          </cell>
          <cell r="B222" t="str">
            <v>MIEMBROS TRIB. PENAL ADOLES</v>
          </cell>
        </row>
        <row r="223">
          <cell r="A223">
            <v>2200</v>
          </cell>
          <cell r="B223" t="str">
            <v>JUEZ EN LO PENAL ADOLESCENCIA</v>
          </cell>
        </row>
        <row r="224">
          <cell r="B224" t="str">
            <v>06 DEPARTAMENTO DE CAAZAPA</v>
          </cell>
        </row>
        <row r="225">
          <cell r="A225">
            <v>10100</v>
          </cell>
          <cell r="B225" t="str">
            <v>JUEZ  1ra. INST. NIÑEZ Y ADOLESC.</v>
          </cell>
        </row>
        <row r="226">
          <cell r="B226" t="str">
            <v>TOTAL MENSUAL</v>
          </cell>
        </row>
        <row r="227">
          <cell r="B227" t="str">
            <v>TOTAL ANUAL</v>
          </cell>
        </row>
        <row r="233">
          <cell r="B233" t="str">
            <v>TOTAL ANUAL</v>
          </cell>
        </row>
        <row r="234">
          <cell r="B234" t="str">
            <v>TIPO DE PRESUP.</v>
          </cell>
        </row>
        <row r="235">
          <cell r="B235" t="str">
            <v>PROGRAMA</v>
          </cell>
        </row>
        <row r="236">
          <cell r="B236" t="str">
            <v>SUB -PROGRAMA</v>
          </cell>
        </row>
        <row r="237">
          <cell r="B237" t="str">
            <v>OBJETO</v>
          </cell>
        </row>
        <row r="238">
          <cell r="B238" t="str">
            <v>F.F.</v>
          </cell>
        </row>
        <row r="239">
          <cell r="B239" t="str">
            <v>UNID. RESPONS.</v>
          </cell>
        </row>
        <row r="240">
          <cell r="A240">
            <v>1000</v>
          </cell>
          <cell r="B240" t="str">
            <v>CIRCUNSCRIPCION JUDICIAL ENCARNACION</v>
          </cell>
        </row>
        <row r="241">
          <cell r="A241">
            <v>2000</v>
          </cell>
          <cell r="B241" t="str">
            <v>07 DEPARTAMENTO DE ITAPUA</v>
          </cell>
        </row>
        <row r="242">
          <cell r="A242">
            <v>14010</v>
          </cell>
          <cell r="B242" t="str">
            <v>TRIB. APELAC. C.C. LAB. Y CRIMINAL</v>
          </cell>
        </row>
        <row r="243">
          <cell r="A243">
            <v>14020</v>
          </cell>
          <cell r="B243" t="str">
            <v>MIEMBRO</v>
          </cell>
        </row>
        <row r="244">
          <cell r="A244">
            <v>14040</v>
          </cell>
          <cell r="B244" t="str">
            <v>SECRETARIO ACTUARIO JUDICIAL</v>
          </cell>
        </row>
        <row r="245">
          <cell r="A245">
            <v>14050</v>
          </cell>
          <cell r="B245" t="str">
            <v>UJIER NOTIFICADOR</v>
          </cell>
        </row>
        <row r="246">
          <cell r="A246">
            <v>14060</v>
          </cell>
          <cell r="B246" t="str">
            <v>OFICIAL DE SECRETARI</v>
          </cell>
        </row>
        <row r="247">
          <cell r="A247">
            <v>14070</v>
          </cell>
          <cell r="B247" t="str">
            <v>DACTILOGRAFO</v>
          </cell>
        </row>
        <row r="248">
          <cell r="A248">
            <v>32260</v>
          </cell>
          <cell r="B248" t="str">
            <v>OFICINA DE MEDIACION</v>
          </cell>
        </row>
        <row r="249">
          <cell r="A249">
            <v>32270</v>
          </cell>
          <cell r="B249" t="str">
            <v>MEDIADOR PENAL ADOLESC</v>
          </cell>
        </row>
        <row r="250">
          <cell r="A250">
            <v>32280</v>
          </cell>
          <cell r="B250" t="str">
            <v>MEDIADOR NIÑEZ Y ADOLESC.</v>
          </cell>
        </row>
        <row r="251">
          <cell r="A251">
            <v>32300</v>
          </cell>
          <cell r="B251" t="str">
            <v>OFICINA DE COORDINACION</v>
          </cell>
        </row>
        <row r="252">
          <cell r="A252">
            <v>32310</v>
          </cell>
          <cell r="B252" t="str">
            <v>COORD. ASESORIA DE PRUEBAS</v>
          </cell>
        </row>
        <row r="253">
          <cell r="A253">
            <v>32310</v>
          </cell>
          <cell r="B253" t="str">
            <v>SECRETARIO OFIC. COORD.</v>
          </cell>
        </row>
        <row r="254">
          <cell r="A254">
            <v>32350</v>
          </cell>
          <cell r="B254" t="str">
            <v>ASISTENCIA SOCIAL</v>
          </cell>
        </row>
        <row r="255">
          <cell r="A255">
            <v>32360</v>
          </cell>
          <cell r="B255" t="str">
            <v>PSICOLOGO</v>
          </cell>
        </row>
        <row r="256">
          <cell r="A256">
            <v>32365</v>
          </cell>
          <cell r="B256" t="str">
            <v>PSIQUIATRA</v>
          </cell>
        </row>
        <row r="257">
          <cell r="A257">
            <v>32368</v>
          </cell>
          <cell r="B257" t="str">
            <v>SECRETARIO PSICOLOGO</v>
          </cell>
        </row>
        <row r="258">
          <cell r="A258">
            <v>32369</v>
          </cell>
          <cell r="B258" t="str">
            <v>SECRETARIO PSIQUIATRA</v>
          </cell>
        </row>
        <row r="259">
          <cell r="A259">
            <v>32380</v>
          </cell>
          <cell r="B259" t="str">
            <v>ASISTENTE SOCIAL</v>
          </cell>
        </row>
        <row r="260">
          <cell r="A260">
            <v>32385</v>
          </cell>
          <cell r="B260" t="str">
            <v>SECRETARIO ASIST. SOCIAL</v>
          </cell>
        </row>
        <row r="261">
          <cell r="A261">
            <v>264010</v>
          </cell>
          <cell r="B261" t="str">
            <v>JUZG. GARANTIA DE SAN PEDRO DEL PARANA</v>
          </cell>
        </row>
        <row r="262">
          <cell r="A262">
            <v>264020</v>
          </cell>
          <cell r="B262" t="str">
            <v>JUEZ</v>
          </cell>
        </row>
        <row r="263">
          <cell r="A263">
            <v>264030</v>
          </cell>
          <cell r="B263" t="str">
            <v>SECRETARIO ACTUARIO JUDICIAL</v>
          </cell>
        </row>
        <row r="264">
          <cell r="A264">
            <v>264040</v>
          </cell>
          <cell r="B264" t="str">
            <v>OFICIAL DE SECRETARIA</v>
          </cell>
        </row>
        <row r="265">
          <cell r="A265">
            <v>264050</v>
          </cell>
          <cell r="B265" t="str">
            <v>DACTILOGRAFO</v>
          </cell>
        </row>
        <row r="266">
          <cell r="A266">
            <v>264060</v>
          </cell>
          <cell r="B266" t="str">
            <v>UJIER NOTIFICADOR</v>
          </cell>
        </row>
        <row r="267">
          <cell r="A267">
            <v>264070</v>
          </cell>
          <cell r="B267" t="str">
            <v>JUZG.GARANTIA TOMAS ROMERO PEREIRA</v>
          </cell>
        </row>
        <row r="268">
          <cell r="A268">
            <v>264080</v>
          </cell>
          <cell r="B268" t="str">
            <v>JUEZ</v>
          </cell>
        </row>
        <row r="269">
          <cell r="A269">
            <v>264090</v>
          </cell>
          <cell r="B269" t="str">
            <v>SECRETARIO ACTUARIO JUDICIAL</v>
          </cell>
        </row>
        <row r="270">
          <cell r="A270">
            <v>264100</v>
          </cell>
          <cell r="B270" t="str">
            <v>OFICIAL DE SECRETARIA</v>
          </cell>
        </row>
        <row r="271">
          <cell r="A271">
            <v>264110</v>
          </cell>
          <cell r="B271" t="str">
            <v>DACTILOGRAFO</v>
          </cell>
        </row>
        <row r="272">
          <cell r="A272">
            <v>264120</v>
          </cell>
          <cell r="B272" t="str">
            <v>UJIER NOTIFICADOR</v>
          </cell>
        </row>
        <row r="273">
          <cell r="A273">
            <v>264120</v>
          </cell>
          <cell r="B273" t="str">
            <v>UJIER NOTIFICADOR</v>
          </cell>
        </row>
        <row r="274">
          <cell r="B274" t="str">
            <v>TOTAL MENSUAL</v>
          </cell>
        </row>
        <row r="275">
          <cell r="B275" t="str">
            <v>TOTAL ANUAL</v>
          </cell>
        </row>
        <row r="282">
          <cell r="B282" t="str">
            <v>TOTAL ANUAL</v>
          </cell>
        </row>
        <row r="283">
          <cell r="B283" t="str">
            <v>TIPO DE PRESUP.</v>
          </cell>
        </row>
        <row r="284">
          <cell r="B284" t="str">
            <v>PROGRAMA</v>
          </cell>
        </row>
        <row r="285">
          <cell r="B285" t="str">
            <v>SUB -PROGRAMA</v>
          </cell>
        </row>
        <row r="286">
          <cell r="B286" t="str">
            <v>OBJETO</v>
          </cell>
        </row>
        <row r="287">
          <cell r="B287" t="str">
            <v>F.F.</v>
          </cell>
        </row>
        <row r="288">
          <cell r="B288" t="str">
            <v>UNID. RESPONS.</v>
          </cell>
        </row>
        <row r="289">
          <cell r="B289" t="str">
            <v>07 DEPARTAMENTO DE ITAPUA</v>
          </cell>
        </row>
        <row r="290">
          <cell r="A290">
            <v>2010</v>
          </cell>
          <cell r="B290" t="str">
            <v>MIEMBROS DE TRIBUNALES</v>
          </cell>
        </row>
        <row r="291">
          <cell r="A291">
            <v>11010</v>
          </cell>
          <cell r="B291" t="str">
            <v>JUEZ EN LO PENAL</v>
          </cell>
        </row>
        <row r="292">
          <cell r="B292" t="str">
            <v>TOTAL MENSUAL</v>
          </cell>
        </row>
        <row r="293">
          <cell r="B293" t="str">
            <v>TOTAL ANUAL</v>
          </cell>
        </row>
        <row r="294">
          <cell r="B294" t="str">
            <v>TOTAL ANUAL</v>
          </cell>
        </row>
        <row r="295">
          <cell r="B295" t="str">
            <v>TIPO DE PRESUP.</v>
          </cell>
        </row>
        <row r="296">
          <cell r="B296" t="str">
            <v>PROGRAMA</v>
          </cell>
        </row>
        <row r="297">
          <cell r="B297" t="str">
            <v>SUB -PROGRAMA</v>
          </cell>
        </row>
        <row r="298">
          <cell r="B298" t="str">
            <v>OBJETO</v>
          </cell>
        </row>
        <row r="299">
          <cell r="B299" t="str">
            <v>F.F.</v>
          </cell>
        </row>
        <row r="300">
          <cell r="B300" t="str">
            <v>UNID. RESPONS.</v>
          </cell>
        </row>
        <row r="301">
          <cell r="A301">
            <v>1000</v>
          </cell>
          <cell r="B301" t="str">
            <v>01 DEPARTAMENTO DE CONCEPCION</v>
          </cell>
        </row>
        <row r="302">
          <cell r="A302">
            <v>14050</v>
          </cell>
          <cell r="B302" t="str">
            <v>OFICINA DE COORDINACION</v>
          </cell>
        </row>
        <row r="303">
          <cell r="A303">
            <v>14100</v>
          </cell>
          <cell r="B303" t="str">
            <v>COORD. ASESORIA DE PRUEBAS</v>
          </cell>
        </row>
        <row r="304">
          <cell r="A304">
            <v>14150</v>
          </cell>
          <cell r="B304" t="str">
            <v>SECRETARIO OFIC. COORD</v>
          </cell>
        </row>
        <row r="305">
          <cell r="A305">
            <v>26200</v>
          </cell>
          <cell r="B305" t="str">
            <v>OFICINA DE MEDIACION</v>
          </cell>
        </row>
        <row r="306">
          <cell r="A306">
            <v>26210</v>
          </cell>
          <cell r="B306" t="str">
            <v>MEDIADOR PENAL ADOLESC</v>
          </cell>
        </row>
        <row r="307">
          <cell r="A307">
            <v>26220</v>
          </cell>
          <cell r="B307" t="str">
            <v>MEDIADOR NIÑEZ Y ADOLESC</v>
          </cell>
        </row>
        <row r="308">
          <cell r="A308">
            <v>26300</v>
          </cell>
          <cell r="B308" t="str">
            <v>ASISTENCIA SOCIAL</v>
          </cell>
        </row>
        <row r="309">
          <cell r="A309">
            <v>26310</v>
          </cell>
          <cell r="B309" t="str">
            <v>PSICOLOGO</v>
          </cell>
        </row>
        <row r="310">
          <cell r="A310">
            <v>26320</v>
          </cell>
          <cell r="B310" t="str">
            <v>PSIQUIATRA</v>
          </cell>
        </row>
        <row r="311">
          <cell r="A311">
            <v>26325</v>
          </cell>
          <cell r="B311" t="str">
            <v>SECRETARIO PSICOLOGO</v>
          </cell>
        </row>
        <row r="312">
          <cell r="A312">
            <v>26327</v>
          </cell>
          <cell r="B312" t="str">
            <v>SECRETARIO PSIQUIATRA</v>
          </cell>
        </row>
        <row r="313">
          <cell r="A313">
            <v>26350</v>
          </cell>
          <cell r="B313" t="str">
            <v>ASISTENTE SOCIAL</v>
          </cell>
        </row>
        <row r="314">
          <cell r="A314">
            <v>26355</v>
          </cell>
          <cell r="B314" t="str">
            <v>SECRETARIO ASISTENTE SOCIAL</v>
          </cell>
        </row>
        <row r="315">
          <cell r="A315">
            <v>141000</v>
          </cell>
          <cell r="B315" t="str">
            <v>16 DEPARTAMENTO DE ALTO PARAGUAY</v>
          </cell>
        </row>
        <row r="316">
          <cell r="A316">
            <v>141100</v>
          </cell>
          <cell r="B316" t="str">
            <v>JUZG. DE 1ra. INST. C.C.,LAB.,T. M. PUERTO CASADO</v>
          </cell>
        </row>
        <row r="317">
          <cell r="A317">
            <v>141110</v>
          </cell>
          <cell r="B317" t="str">
            <v>JUEZ</v>
          </cell>
        </row>
        <row r="318">
          <cell r="A318">
            <v>141120</v>
          </cell>
          <cell r="B318" t="str">
            <v>SECRETARIO ACTUARIO JUDICIAL</v>
          </cell>
        </row>
        <row r="319">
          <cell r="A319">
            <v>141130</v>
          </cell>
          <cell r="B319" t="str">
            <v>OFICIAL DE SECRETARIA</v>
          </cell>
        </row>
        <row r="320">
          <cell r="A320">
            <v>141150</v>
          </cell>
          <cell r="B320" t="str">
            <v>UJIER NOTIFICADOR</v>
          </cell>
        </row>
        <row r="321">
          <cell r="A321">
            <v>141140</v>
          </cell>
          <cell r="B321" t="str">
            <v>DACTILOGRAFO</v>
          </cell>
        </row>
        <row r="322">
          <cell r="A322">
            <v>141140</v>
          </cell>
          <cell r="B322" t="str">
            <v>DACTILOGRAFO</v>
          </cell>
        </row>
        <row r="323">
          <cell r="B323" t="str">
            <v>TOTAL MENSUAL</v>
          </cell>
        </row>
        <row r="324">
          <cell r="B324" t="str">
            <v>TOTAL ANUAL</v>
          </cell>
        </row>
        <row r="329">
          <cell r="B329" t="str">
            <v>TOTAL ANUAL</v>
          </cell>
        </row>
        <row r="330">
          <cell r="B330" t="str">
            <v>TIPO DE PRESUP.</v>
          </cell>
        </row>
        <row r="331">
          <cell r="B331" t="str">
            <v>PROGRAMA</v>
          </cell>
        </row>
        <row r="332">
          <cell r="B332" t="str">
            <v>SUB -PROGRAMA</v>
          </cell>
        </row>
        <row r="333">
          <cell r="B333" t="str">
            <v>OBJETO</v>
          </cell>
        </row>
        <row r="334">
          <cell r="B334" t="str">
            <v>F.F.</v>
          </cell>
        </row>
        <row r="335">
          <cell r="B335" t="str">
            <v>UNID. RESPONS.</v>
          </cell>
        </row>
        <row r="336">
          <cell r="B336" t="str">
            <v>01 DEPARTAMENTO DE CONCEPCION</v>
          </cell>
        </row>
        <row r="337">
          <cell r="B337" t="str">
            <v>16 DEPARTAMENTO DE ALTO PARAGUAY</v>
          </cell>
        </row>
        <row r="338">
          <cell r="A338">
            <v>15100</v>
          </cell>
          <cell r="B338" t="str">
            <v>JUEZ DE 1ra. INSTANCIA</v>
          </cell>
        </row>
        <row r="339">
          <cell r="B339" t="str">
            <v>TOTAL MENSUAL</v>
          </cell>
        </row>
        <row r="340">
          <cell r="B340" t="str">
            <v>TOTAL ANUAL</v>
          </cell>
        </row>
        <row r="345">
          <cell r="B345" t="str">
            <v>TOTAL ANUAL</v>
          </cell>
        </row>
        <row r="346">
          <cell r="B346" t="str">
            <v>TIPO DE PRESUP.</v>
          </cell>
        </row>
        <row r="347">
          <cell r="B347" t="str">
            <v>PROGRAMA</v>
          </cell>
        </row>
        <row r="348">
          <cell r="B348" t="str">
            <v>SUB -PROGRAMA</v>
          </cell>
        </row>
        <row r="349">
          <cell r="B349" t="str">
            <v>OBJETO</v>
          </cell>
        </row>
        <row r="350">
          <cell r="B350" t="str">
            <v>F.F.</v>
          </cell>
        </row>
        <row r="351">
          <cell r="B351" t="str">
            <v>UNID. RESPONS.</v>
          </cell>
        </row>
        <row r="352">
          <cell r="B352" t="str">
            <v>UNID. RESPONS.</v>
          </cell>
        </row>
        <row r="353">
          <cell r="A353">
            <v>1000</v>
          </cell>
          <cell r="B353" t="str">
            <v>10 DEPARTAMENTO DE ALTO PARANA</v>
          </cell>
        </row>
        <row r="354">
          <cell r="A354">
            <v>2000</v>
          </cell>
          <cell r="B354" t="str">
            <v>CIRCUNSC. JUD. ALTO PARANA Y CANINDEYU</v>
          </cell>
        </row>
        <row r="355">
          <cell r="A355">
            <v>23140</v>
          </cell>
          <cell r="B355" t="str">
            <v>OFICINA DE COORDINACION</v>
          </cell>
        </row>
        <row r="356">
          <cell r="A356">
            <v>23150</v>
          </cell>
          <cell r="B356" t="str">
            <v>COORID. ASESORIA DE PRUEBAS</v>
          </cell>
        </row>
        <row r="357">
          <cell r="A357">
            <v>23155</v>
          </cell>
          <cell r="B357" t="str">
            <v>SECRETARIO ASESORIA DE PRUEBA</v>
          </cell>
        </row>
        <row r="358">
          <cell r="A358">
            <v>23155</v>
          </cell>
          <cell r="B358" t="str">
            <v>OFICINA DE MEDIACION</v>
          </cell>
        </row>
        <row r="359">
          <cell r="A359">
            <v>23160</v>
          </cell>
          <cell r="B359" t="str">
            <v>MEDIADOR PENAL ADOLESCENCIA</v>
          </cell>
        </row>
        <row r="360">
          <cell r="A360">
            <v>23170</v>
          </cell>
          <cell r="B360" t="str">
            <v>MEDIADOR NIÑEZ Y ADOLESCENCIA</v>
          </cell>
        </row>
        <row r="361">
          <cell r="A361">
            <v>23180</v>
          </cell>
          <cell r="B361" t="str">
            <v>ASISTENCIA SOCIAL</v>
          </cell>
        </row>
        <row r="362">
          <cell r="A362">
            <v>23190</v>
          </cell>
          <cell r="B362" t="str">
            <v>PSICOLOGO</v>
          </cell>
        </row>
        <row r="363">
          <cell r="A363">
            <v>23200</v>
          </cell>
          <cell r="B363" t="str">
            <v>PSIQUIATRA</v>
          </cell>
        </row>
        <row r="364">
          <cell r="A364">
            <v>23205</v>
          </cell>
          <cell r="B364" t="str">
            <v>SECRETARIO PSICOLOGO</v>
          </cell>
        </row>
        <row r="365">
          <cell r="A365">
            <v>23210</v>
          </cell>
          <cell r="B365" t="str">
            <v>SECRETARIO PSIQUIATRA</v>
          </cell>
        </row>
        <row r="366">
          <cell r="A366">
            <v>23230</v>
          </cell>
          <cell r="B366" t="str">
            <v>ASISTENTE SOCIAL</v>
          </cell>
        </row>
        <row r="367">
          <cell r="A367">
            <v>23235</v>
          </cell>
          <cell r="B367" t="str">
            <v>SECRETARIO ASISTENTE SOCIAL</v>
          </cell>
        </row>
        <row r="368">
          <cell r="A368">
            <v>23235</v>
          </cell>
          <cell r="B368" t="str">
            <v>SECRETARIO ASISTENTE SOCIAL</v>
          </cell>
        </row>
        <row r="369">
          <cell r="B369" t="str">
            <v>TOTAL MENSUAL</v>
          </cell>
        </row>
        <row r="370">
          <cell r="B370" t="str">
            <v>TOTAL ANUAL</v>
          </cell>
        </row>
        <row r="375">
          <cell r="B375" t="str">
            <v>TOTAL ANUAL</v>
          </cell>
        </row>
        <row r="376">
          <cell r="B376" t="str">
            <v>TIPO DE PRESUP.</v>
          </cell>
        </row>
        <row r="377">
          <cell r="B377" t="str">
            <v>PROGRAMA</v>
          </cell>
        </row>
        <row r="378">
          <cell r="B378" t="str">
            <v>SUB -PROGRAMA</v>
          </cell>
        </row>
        <row r="379">
          <cell r="B379" t="str">
            <v>OBJETO</v>
          </cell>
        </row>
        <row r="380">
          <cell r="B380" t="str">
            <v>F.F.</v>
          </cell>
        </row>
        <row r="381">
          <cell r="B381" t="str">
            <v>UNID. RESPONS.</v>
          </cell>
        </row>
        <row r="382">
          <cell r="B382" t="str">
            <v>UNID. RESPONS.</v>
          </cell>
        </row>
        <row r="383">
          <cell r="B383" t="str">
            <v>10 DEPARTAMENTO DE ALTO PARANA</v>
          </cell>
        </row>
        <row r="384">
          <cell r="B384" t="str">
            <v>TOTAL MENSUAL</v>
          </cell>
        </row>
        <row r="385">
          <cell r="B385" t="str">
            <v>TOTAL ANUAL</v>
          </cell>
        </row>
        <row r="387">
          <cell r="B387" t="str">
            <v>TOTAL ANUAL</v>
          </cell>
        </row>
        <row r="388">
          <cell r="B388" t="str">
            <v>TIPO DE PRESUP.</v>
          </cell>
        </row>
        <row r="389">
          <cell r="B389" t="str">
            <v>PROGRAMA</v>
          </cell>
        </row>
        <row r="390">
          <cell r="B390" t="str">
            <v>SUB -PROGRAMA</v>
          </cell>
        </row>
        <row r="391">
          <cell r="B391" t="str">
            <v>OBJETO</v>
          </cell>
        </row>
        <row r="392">
          <cell r="B392" t="str">
            <v>F.F.</v>
          </cell>
        </row>
        <row r="393">
          <cell r="B393" t="str">
            <v>UNID. RESPONS.</v>
          </cell>
        </row>
        <row r="394">
          <cell r="B394" t="str">
            <v>UNID. RESPONS.</v>
          </cell>
        </row>
        <row r="395">
          <cell r="A395">
            <v>1000</v>
          </cell>
          <cell r="B395" t="str">
            <v>13 DEPARTAMENTO DE</v>
          </cell>
        </row>
        <row r="396">
          <cell r="A396">
            <v>9010</v>
          </cell>
          <cell r="B396" t="str">
            <v>TRIBU.APEL.DE LA NIÑEZ Y ADOLESC.</v>
          </cell>
        </row>
        <row r="397">
          <cell r="A397">
            <v>9020</v>
          </cell>
          <cell r="B397" t="str">
            <v>MIEMBRO</v>
          </cell>
        </row>
        <row r="398">
          <cell r="A398">
            <v>9050</v>
          </cell>
          <cell r="B398" t="str">
            <v>SECRETARIO ACTUARIO JUDICIAL</v>
          </cell>
        </row>
        <row r="399">
          <cell r="A399">
            <v>9060</v>
          </cell>
          <cell r="B399" t="str">
            <v>UJIER NOTIFICADOR</v>
          </cell>
        </row>
        <row r="400">
          <cell r="A400">
            <v>9070</v>
          </cell>
          <cell r="B400" t="str">
            <v>DACTILOGRAFO</v>
          </cell>
        </row>
        <row r="401">
          <cell r="A401">
            <v>9080</v>
          </cell>
          <cell r="B401" t="str">
            <v>OFICIAL DE SECRETARI</v>
          </cell>
        </row>
        <row r="402">
          <cell r="A402">
            <v>9090</v>
          </cell>
          <cell r="B402" t="str">
            <v>TRIBUNAL APELACION PENAL ADOLESCENCIA</v>
          </cell>
        </row>
        <row r="403">
          <cell r="A403">
            <v>9100</v>
          </cell>
          <cell r="B403" t="str">
            <v>MIEMBRO</v>
          </cell>
        </row>
        <row r="404">
          <cell r="A404">
            <v>9110</v>
          </cell>
          <cell r="B404" t="str">
            <v>SECRETARIO ACTUARIO JUDICIAL</v>
          </cell>
        </row>
        <row r="405">
          <cell r="A405">
            <v>9120</v>
          </cell>
          <cell r="B405" t="str">
            <v>UJIER NOTIFICADOR</v>
          </cell>
        </row>
        <row r="406">
          <cell r="A406">
            <v>9130</v>
          </cell>
          <cell r="B406" t="str">
            <v>OFICIAL DE SECRETARI</v>
          </cell>
        </row>
        <row r="407">
          <cell r="A407">
            <v>9140</v>
          </cell>
          <cell r="B407" t="str">
            <v>DACTILOGRAFO</v>
          </cell>
        </row>
        <row r="408">
          <cell r="A408">
            <v>9150</v>
          </cell>
          <cell r="B408" t="str">
            <v>JUZG. PENAL ADOLES.  P.J.CABALLERO</v>
          </cell>
        </row>
        <row r="409">
          <cell r="A409">
            <v>9160</v>
          </cell>
          <cell r="B409" t="str">
            <v>JUEZ</v>
          </cell>
        </row>
        <row r="410">
          <cell r="A410">
            <v>9170</v>
          </cell>
          <cell r="B410" t="str">
            <v>SECRETARIO ACTUARIO JUDICIAL</v>
          </cell>
        </row>
        <row r="411">
          <cell r="A411">
            <v>9180</v>
          </cell>
          <cell r="B411" t="str">
            <v>UJIER NOTIFICADOR</v>
          </cell>
        </row>
        <row r="412">
          <cell r="A412">
            <v>9190</v>
          </cell>
          <cell r="B412" t="str">
            <v>OFICIAL DE SECRETARI</v>
          </cell>
        </row>
        <row r="413">
          <cell r="A413">
            <v>9200</v>
          </cell>
          <cell r="B413" t="str">
            <v>DACTILOGRAFO</v>
          </cell>
        </row>
        <row r="414">
          <cell r="A414">
            <v>9270</v>
          </cell>
          <cell r="B414" t="str">
            <v>OFICINA DE COORDINACION</v>
          </cell>
        </row>
        <row r="415">
          <cell r="A415">
            <v>9280</v>
          </cell>
          <cell r="B415" t="str">
            <v>COORD. ASESORIA DE PRUEBAS</v>
          </cell>
        </row>
        <row r="416">
          <cell r="A416">
            <v>9285</v>
          </cell>
          <cell r="B416" t="str">
            <v>SECRETARIO OFIC. COORDINACION</v>
          </cell>
        </row>
        <row r="417">
          <cell r="A417">
            <v>9310</v>
          </cell>
          <cell r="B417" t="str">
            <v>JUZG. 1RA. INST. NIÑEZ Y ADOLESCENCIA</v>
          </cell>
        </row>
        <row r="418">
          <cell r="A418">
            <v>9320</v>
          </cell>
          <cell r="B418" t="str">
            <v>JUEZ</v>
          </cell>
        </row>
        <row r="419">
          <cell r="A419">
            <v>9330</v>
          </cell>
          <cell r="B419" t="str">
            <v>SECRETARIO ACTUARIO JUDICIAL</v>
          </cell>
        </row>
        <row r="420">
          <cell r="A420">
            <v>9340</v>
          </cell>
          <cell r="B420" t="str">
            <v>UJIER NOTIFICADOR</v>
          </cell>
        </row>
        <row r="421">
          <cell r="A421">
            <v>9350</v>
          </cell>
          <cell r="B421" t="str">
            <v>OFICIAL DE SECRETARIA</v>
          </cell>
        </row>
        <row r="422">
          <cell r="A422">
            <v>9360</v>
          </cell>
          <cell r="B422" t="str">
            <v>DACTILOGRAFO</v>
          </cell>
        </row>
        <row r="423">
          <cell r="A423">
            <v>9430</v>
          </cell>
          <cell r="B423" t="str">
            <v>OFICINA DE MEDIACION</v>
          </cell>
        </row>
        <row r="424">
          <cell r="A424">
            <v>9440</v>
          </cell>
          <cell r="B424" t="str">
            <v>MEDIADOR PENAL ADOLESCENCIA</v>
          </cell>
        </row>
        <row r="425">
          <cell r="A425">
            <v>9450</v>
          </cell>
          <cell r="B425" t="str">
            <v>MEDIADOR NIÑEZ Y ADOLESCENCIA</v>
          </cell>
        </row>
        <row r="426">
          <cell r="A426">
            <v>9460</v>
          </cell>
          <cell r="B426" t="str">
            <v>ASISTENCIA SOCIAL</v>
          </cell>
        </row>
        <row r="427">
          <cell r="A427">
            <v>9470</v>
          </cell>
          <cell r="B427" t="str">
            <v>PSICOLOGO</v>
          </cell>
        </row>
        <row r="428">
          <cell r="A428">
            <v>9480</v>
          </cell>
          <cell r="B428" t="str">
            <v>PSIQUIATRA</v>
          </cell>
        </row>
        <row r="429">
          <cell r="A429">
            <v>9485</v>
          </cell>
          <cell r="B429" t="str">
            <v>SECRETARIO PSICOLOGO</v>
          </cell>
        </row>
        <row r="430">
          <cell r="A430">
            <v>9487</v>
          </cell>
          <cell r="B430" t="str">
            <v>SECRETARIO PSIQUIATRA</v>
          </cell>
        </row>
        <row r="431">
          <cell r="A431">
            <v>9510</v>
          </cell>
          <cell r="B431" t="str">
            <v>ASISTENTE SOCIAL</v>
          </cell>
        </row>
        <row r="432">
          <cell r="A432">
            <v>9515</v>
          </cell>
          <cell r="B432" t="str">
            <v>SECRETARIO ASISTENTE SOCIAL</v>
          </cell>
        </row>
        <row r="433">
          <cell r="A433">
            <v>21010</v>
          </cell>
          <cell r="B433" t="str">
            <v>JUZGADO DE LA NIÑEZ Y ADOLEC. CIVIL</v>
          </cell>
        </row>
        <row r="434">
          <cell r="A434">
            <v>21020</v>
          </cell>
          <cell r="B434" t="str">
            <v>JUEZ</v>
          </cell>
        </row>
        <row r="435">
          <cell r="A435">
            <v>21030</v>
          </cell>
          <cell r="B435" t="str">
            <v>SECRETARIO ACTUARIO JUDICIAL</v>
          </cell>
        </row>
        <row r="436">
          <cell r="A436">
            <v>21040</v>
          </cell>
          <cell r="B436" t="str">
            <v>UJIER NOTIFICADOR</v>
          </cell>
        </row>
        <row r="437">
          <cell r="A437">
            <v>21050</v>
          </cell>
          <cell r="B437" t="str">
            <v>OFICIAL DE SECRETARI</v>
          </cell>
        </row>
        <row r="438">
          <cell r="A438">
            <v>21060</v>
          </cell>
          <cell r="B438" t="str">
            <v>DACTILOGRAFO</v>
          </cell>
        </row>
        <row r="439">
          <cell r="A439">
            <v>50010</v>
          </cell>
          <cell r="B439" t="str">
            <v>JUZGADO DE LA NIÑEZ Y ADOLEC. PENAL</v>
          </cell>
        </row>
        <row r="440">
          <cell r="A440">
            <v>50020</v>
          </cell>
          <cell r="B440" t="str">
            <v>JUEZ</v>
          </cell>
        </row>
        <row r="441">
          <cell r="A441">
            <v>50030</v>
          </cell>
          <cell r="B441" t="str">
            <v>ACTUARIO</v>
          </cell>
        </row>
        <row r="442">
          <cell r="A442">
            <v>50040</v>
          </cell>
          <cell r="B442" t="str">
            <v>UJIER</v>
          </cell>
        </row>
        <row r="443">
          <cell r="A443">
            <v>50050</v>
          </cell>
          <cell r="B443" t="str">
            <v>OFICIAL DE SECRETARI</v>
          </cell>
        </row>
        <row r="444">
          <cell r="A444">
            <v>50060</v>
          </cell>
          <cell r="B444" t="str">
            <v>DACTILOGRAFO</v>
          </cell>
        </row>
        <row r="445">
          <cell r="A445">
            <v>50060</v>
          </cell>
          <cell r="B445" t="str">
            <v>DACTILOGRAFO</v>
          </cell>
        </row>
        <row r="446">
          <cell r="B446" t="str">
            <v>TOTAL MENSUAL</v>
          </cell>
        </row>
        <row r="447">
          <cell r="B447" t="str">
            <v>TOTAL ANUAL</v>
          </cell>
        </row>
        <row r="452">
          <cell r="B452" t="str">
            <v>TOTAL ANUAL</v>
          </cell>
        </row>
        <row r="453">
          <cell r="B453" t="str">
            <v>TIPO DE PRESUP.</v>
          </cell>
        </row>
        <row r="454">
          <cell r="B454" t="str">
            <v>PROGRAMA</v>
          </cell>
        </row>
        <row r="455">
          <cell r="B455" t="str">
            <v>SUB -PROGRAMA</v>
          </cell>
        </row>
        <row r="456">
          <cell r="B456" t="str">
            <v>OBJETO</v>
          </cell>
        </row>
        <row r="457">
          <cell r="B457" t="str">
            <v>F.F.</v>
          </cell>
        </row>
        <row r="458">
          <cell r="B458" t="str">
            <v>UNID. RESPONS.</v>
          </cell>
        </row>
        <row r="459">
          <cell r="B459" t="str">
            <v>13 DEPARTAMENTO DE AMAMBAY</v>
          </cell>
        </row>
        <row r="460">
          <cell r="A460">
            <v>2010</v>
          </cell>
          <cell r="B460" t="str">
            <v>MIEMBROS TRIBUNALES</v>
          </cell>
        </row>
        <row r="461">
          <cell r="A461">
            <v>2100</v>
          </cell>
          <cell r="B461" t="str">
            <v>MIEMBROS TRIB. PENAL MEDIDAS</v>
          </cell>
        </row>
        <row r="462">
          <cell r="A462">
            <v>2120</v>
          </cell>
          <cell r="B462" t="str">
            <v>JUEZ PENAL ADOLES. P.J. CABALLERO</v>
          </cell>
        </row>
        <row r="463">
          <cell r="A463">
            <v>2140</v>
          </cell>
          <cell r="B463" t="str">
            <v>JUEZ DE LA NIÑEZ Y ADOLESCENCIA</v>
          </cell>
        </row>
        <row r="464">
          <cell r="A464">
            <v>3010</v>
          </cell>
          <cell r="B464" t="str">
            <v>JUEZ 1RA. INST. NIÑEZ Y A</v>
          </cell>
        </row>
        <row r="465">
          <cell r="A465">
            <v>8010</v>
          </cell>
          <cell r="B465" t="str">
            <v>JUEZ EN LO PENAL NIÑEZ</v>
          </cell>
        </row>
        <row r="466">
          <cell r="B466" t="str">
            <v>TOTAL MENSUAL</v>
          </cell>
        </row>
        <row r="467">
          <cell r="B467" t="str">
            <v>TOTAL ANUAL</v>
          </cell>
        </row>
        <row r="468">
          <cell r="B468" t="str">
            <v>TOTAL ANUAL</v>
          </cell>
        </row>
        <row r="469">
          <cell r="B469" t="str">
            <v>TIPO DE PRESUP.</v>
          </cell>
        </row>
        <row r="470">
          <cell r="B470" t="str">
            <v>PROGRAMA</v>
          </cell>
        </row>
        <row r="471">
          <cell r="B471" t="str">
            <v>SUB -PROGRAMA</v>
          </cell>
        </row>
        <row r="472">
          <cell r="B472" t="str">
            <v>OBJETO</v>
          </cell>
        </row>
        <row r="473">
          <cell r="B473" t="str">
            <v>F.F.</v>
          </cell>
        </row>
        <row r="474">
          <cell r="B474" t="str">
            <v>UNID. RESPONS.</v>
          </cell>
        </row>
        <row r="475">
          <cell r="A475">
            <v>1000</v>
          </cell>
          <cell r="B475" t="str">
            <v>CIRCUNSC. JUD. CAAGUAZU Y SAN PEDRO</v>
          </cell>
        </row>
        <row r="476">
          <cell r="A476">
            <v>2000</v>
          </cell>
          <cell r="B476" t="str">
            <v>05 DEPARTAMENTO DE CAAGUAZU</v>
          </cell>
        </row>
        <row r="477">
          <cell r="A477">
            <v>22100</v>
          </cell>
          <cell r="B477" t="str">
            <v>OFICINA DE COORDINACION</v>
          </cell>
        </row>
        <row r="478">
          <cell r="A478">
            <v>22110</v>
          </cell>
          <cell r="B478" t="str">
            <v>COORD. ASESORIA DE PRUEBA</v>
          </cell>
        </row>
        <row r="479">
          <cell r="A479">
            <v>22115</v>
          </cell>
          <cell r="B479" t="str">
            <v>SECRETARIO OFICINA COORDINACION</v>
          </cell>
        </row>
        <row r="480">
          <cell r="A480">
            <v>23000</v>
          </cell>
          <cell r="B480" t="str">
            <v>JUZG.1º INST.DE LA NIÑEZ Y  ADOLESCENCIA</v>
          </cell>
        </row>
        <row r="481">
          <cell r="A481">
            <v>24000</v>
          </cell>
          <cell r="B481" t="str">
            <v>JUEZ</v>
          </cell>
        </row>
        <row r="482">
          <cell r="A482">
            <v>25000</v>
          </cell>
          <cell r="B482" t="str">
            <v>SECRETARIO ACTUARIO JUDICIAL</v>
          </cell>
        </row>
        <row r="483">
          <cell r="A483">
            <v>26000</v>
          </cell>
          <cell r="B483" t="str">
            <v>UJIER</v>
          </cell>
        </row>
        <row r="484">
          <cell r="A484">
            <v>27000</v>
          </cell>
          <cell r="B484" t="str">
            <v>OFICIAL DE SECRETARIA</v>
          </cell>
        </row>
        <row r="485">
          <cell r="A485">
            <v>28000</v>
          </cell>
          <cell r="B485" t="str">
            <v>DACTILOGRAFO</v>
          </cell>
        </row>
        <row r="486">
          <cell r="A486">
            <v>28100</v>
          </cell>
          <cell r="B486" t="str">
            <v>OFICINA DE MEDIACION</v>
          </cell>
        </row>
        <row r="487">
          <cell r="A487">
            <v>28110</v>
          </cell>
          <cell r="B487" t="str">
            <v>MEDIADOR PENAL ADOLESCENCIA</v>
          </cell>
        </row>
        <row r="488">
          <cell r="A488">
            <v>28120</v>
          </cell>
          <cell r="B488" t="str">
            <v>MEDIADOR NIÑEZ Y ADOLESCENCIA</v>
          </cell>
        </row>
        <row r="489">
          <cell r="A489">
            <v>28130</v>
          </cell>
          <cell r="B489" t="str">
            <v>ASISTENCIA SOCIAL</v>
          </cell>
        </row>
        <row r="490">
          <cell r="A490">
            <v>28140</v>
          </cell>
          <cell r="B490" t="str">
            <v>PSICOLOGO</v>
          </cell>
        </row>
        <row r="491">
          <cell r="A491">
            <v>28150</v>
          </cell>
          <cell r="B491" t="str">
            <v>PSIQUIATRA</v>
          </cell>
        </row>
        <row r="492">
          <cell r="A492">
            <v>28155</v>
          </cell>
          <cell r="B492" t="str">
            <v>SECRETARIO PSICOLOGO</v>
          </cell>
        </row>
        <row r="493">
          <cell r="A493">
            <v>28158</v>
          </cell>
          <cell r="B493" t="str">
            <v>SECRETARIO PSIQUIATRA</v>
          </cell>
        </row>
        <row r="494">
          <cell r="A494">
            <v>28180</v>
          </cell>
          <cell r="B494" t="str">
            <v>ASISTENTE SOCIAL</v>
          </cell>
        </row>
        <row r="495">
          <cell r="A495">
            <v>28185</v>
          </cell>
          <cell r="B495" t="str">
            <v>SECRETARIO ASISTENTE SOCIAL</v>
          </cell>
        </row>
        <row r="496">
          <cell r="A496">
            <v>47100</v>
          </cell>
          <cell r="B496" t="str">
            <v>JUZG. 1ra. INST. CIVIL Y COMERCIAL</v>
          </cell>
        </row>
        <row r="497">
          <cell r="A497">
            <v>47200</v>
          </cell>
          <cell r="B497" t="str">
            <v>JUEZ</v>
          </cell>
        </row>
        <row r="498">
          <cell r="A498">
            <v>47300</v>
          </cell>
          <cell r="B498" t="str">
            <v>SECRETARIO ACTUARIO JUDICIAL</v>
          </cell>
        </row>
        <row r="499">
          <cell r="A499">
            <v>47400</v>
          </cell>
          <cell r="B499" t="str">
            <v>OFICIAL DE SECRETARIA</v>
          </cell>
        </row>
        <row r="500">
          <cell r="A500">
            <v>47500</v>
          </cell>
          <cell r="B500" t="str">
            <v>UJIER NOTIFICADOR</v>
          </cell>
        </row>
        <row r="501">
          <cell r="A501">
            <v>47600</v>
          </cell>
          <cell r="B501" t="str">
            <v>DACTILOGRAFO</v>
          </cell>
        </row>
        <row r="502">
          <cell r="A502">
            <v>78100</v>
          </cell>
          <cell r="B502" t="str">
            <v>JUZGADO EN LO PENAL</v>
          </cell>
        </row>
        <row r="503">
          <cell r="A503">
            <v>78110</v>
          </cell>
          <cell r="B503" t="str">
            <v>JUEZ EN LO PENAL</v>
          </cell>
        </row>
        <row r="504">
          <cell r="A504">
            <v>78120</v>
          </cell>
          <cell r="B504" t="str">
            <v>SECRETARIO ACTUARIO JUDICIAL</v>
          </cell>
        </row>
        <row r="505">
          <cell r="A505">
            <v>78130</v>
          </cell>
          <cell r="B505" t="str">
            <v>UJIER NOTIFICADOR</v>
          </cell>
        </row>
        <row r="506">
          <cell r="A506">
            <v>78140</v>
          </cell>
          <cell r="B506" t="str">
            <v>OFICIAL DE SECRETARIA</v>
          </cell>
        </row>
        <row r="507">
          <cell r="A507">
            <v>78150</v>
          </cell>
          <cell r="B507" t="str">
            <v>DACTILOGRAFO</v>
          </cell>
        </row>
        <row r="508">
          <cell r="A508">
            <v>144100</v>
          </cell>
          <cell r="B508" t="str">
            <v>JUZGADO EN LO PENAL</v>
          </cell>
        </row>
        <row r="509">
          <cell r="A509">
            <v>144010</v>
          </cell>
          <cell r="B509" t="str">
            <v>JUEZ EN LO PENAL</v>
          </cell>
        </row>
        <row r="510">
          <cell r="A510">
            <v>144020</v>
          </cell>
          <cell r="B510" t="str">
            <v>SECRETARIO ACTUARIO JUDICIAL</v>
          </cell>
        </row>
        <row r="511">
          <cell r="A511">
            <v>144030</v>
          </cell>
          <cell r="B511" t="str">
            <v>UJIER NOTIFICADOR</v>
          </cell>
        </row>
        <row r="512">
          <cell r="A512">
            <v>144040</v>
          </cell>
          <cell r="B512" t="str">
            <v>OFICIAL DE SECRETARI</v>
          </cell>
        </row>
        <row r="513">
          <cell r="A513">
            <v>144050</v>
          </cell>
          <cell r="B513" t="str">
            <v>DACTILOGRAFO</v>
          </cell>
        </row>
        <row r="514">
          <cell r="A514">
            <v>250000</v>
          </cell>
          <cell r="B514" t="str">
            <v>02 DEPARTAMENTO DE SAN PEDRO</v>
          </cell>
        </row>
        <row r="515">
          <cell r="A515">
            <v>144100</v>
          </cell>
          <cell r="B515" t="str">
            <v>JUZG. EN LO PENAL Y DE SENT. SAN PEDRO</v>
          </cell>
        </row>
        <row r="516">
          <cell r="A516">
            <v>144010</v>
          </cell>
          <cell r="B516" t="str">
            <v>JUEZ EN LO PENAL</v>
          </cell>
        </row>
        <row r="517">
          <cell r="A517">
            <v>144020</v>
          </cell>
          <cell r="B517" t="str">
            <v>SECRETARIO ACTUARIO JUDICIAL</v>
          </cell>
        </row>
        <row r="518">
          <cell r="A518">
            <v>144030</v>
          </cell>
          <cell r="B518" t="str">
            <v>UJIER NOTIFICADOR</v>
          </cell>
        </row>
        <row r="519">
          <cell r="A519">
            <v>144040</v>
          </cell>
          <cell r="B519" t="str">
            <v>OFICIAL DE SECRETARI</v>
          </cell>
        </row>
        <row r="520">
          <cell r="A520">
            <v>144050</v>
          </cell>
          <cell r="B520" t="str">
            <v>DACTILOGRAFO</v>
          </cell>
        </row>
        <row r="521">
          <cell r="A521">
            <v>144100</v>
          </cell>
          <cell r="B521" t="str">
            <v>JUZG. 1ra. INST. NIÑEZ Y ADOLES. SAN PEDRO</v>
          </cell>
        </row>
        <row r="522">
          <cell r="A522">
            <v>144010</v>
          </cell>
          <cell r="B522" t="str">
            <v xml:space="preserve">JUEZ </v>
          </cell>
        </row>
        <row r="523">
          <cell r="A523">
            <v>144020</v>
          </cell>
          <cell r="B523" t="str">
            <v>SECRETARIO ACTUARIO JUDICIAL</v>
          </cell>
        </row>
        <row r="524">
          <cell r="A524">
            <v>144030</v>
          </cell>
          <cell r="B524" t="str">
            <v>UJIER NOTIFICADOR</v>
          </cell>
        </row>
        <row r="525">
          <cell r="A525">
            <v>144040</v>
          </cell>
          <cell r="B525" t="str">
            <v>OFICIAL DE SECRETARI</v>
          </cell>
        </row>
        <row r="526">
          <cell r="A526">
            <v>144050</v>
          </cell>
          <cell r="B526" t="str">
            <v>DACTILOGRAFO</v>
          </cell>
        </row>
        <row r="527">
          <cell r="A527">
            <v>144100</v>
          </cell>
          <cell r="B527" t="str">
            <v>JUZG. 1ra. INST. NIÑEZ Y ADOLES. SAN ESTANISLAO</v>
          </cell>
        </row>
        <row r="528">
          <cell r="A528">
            <v>144010</v>
          </cell>
          <cell r="B528" t="str">
            <v>JUEZ EN LO PENAL</v>
          </cell>
        </row>
        <row r="529">
          <cell r="A529">
            <v>144020</v>
          </cell>
          <cell r="B529" t="str">
            <v>SECRETARIO ACTUARIO JUDICIAL</v>
          </cell>
        </row>
        <row r="530">
          <cell r="A530">
            <v>144030</v>
          </cell>
          <cell r="B530" t="str">
            <v>UJIER NOTIFICADOR</v>
          </cell>
        </row>
        <row r="531">
          <cell r="A531">
            <v>144040</v>
          </cell>
          <cell r="B531" t="str">
            <v>OFICIAL DE SECRETARI</v>
          </cell>
        </row>
        <row r="532">
          <cell r="A532">
            <v>144050</v>
          </cell>
          <cell r="B532" t="str">
            <v>DACTILOGRAFO</v>
          </cell>
        </row>
        <row r="533">
          <cell r="A533">
            <v>144050</v>
          </cell>
          <cell r="B533" t="str">
            <v>DACTILOGRAFO</v>
          </cell>
        </row>
        <row r="534">
          <cell r="B534" t="str">
            <v>TOTAL MENSUAL</v>
          </cell>
        </row>
        <row r="535">
          <cell r="B535" t="str">
            <v>TOTAL ANUAL</v>
          </cell>
        </row>
        <row r="540">
          <cell r="B540" t="str">
            <v>TOTAL ANUAL</v>
          </cell>
        </row>
        <row r="541">
          <cell r="B541" t="str">
            <v>TIPO DE PRESUP.</v>
          </cell>
        </row>
        <row r="542">
          <cell r="B542" t="str">
            <v>PROGRAMA</v>
          </cell>
        </row>
        <row r="543">
          <cell r="B543" t="str">
            <v>SUB -PROGRAMA</v>
          </cell>
        </row>
        <row r="544">
          <cell r="B544" t="str">
            <v>OBJETO</v>
          </cell>
        </row>
        <row r="545">
          <cell r="B545" t="str">
            <v>F.F.</v>
          </cell>
        </row>
        <row r="546">
          <cell r="B546" t="str">
            <v>UNID. RESPONS.</v>
          </cell>
        </row>
        <row r="547">
          <cell r="B547" t="str">
            <v>05 DEPARTAMENTO DE CAAGUAZU</v>
          </cell>
        </row>
        <row r="548">
          <cell r="A548">
            <v>17100</v>
          </cell>
          <cell r="B548" t="str">
            <v>JUEZ DE PRIMERA INSTANCIA</v>
          </cell>
        </row>
        <row r="549">
          <cell r="B549" t="str">
            <v>TOTAL MENSUAL</v>
          </cell>
        </row>
        <row r="550">
          <cell r="B550" t="str">
            <v>TOTAL ANUAL</v>
          </cell>
        </row>
        <row r="551">
          <cell r="B551" t="str">
            <v>TOTAL ANUAL</v>
          </cell>
        </row>
        <row r="552">
          <cell r="B552" t="str">
            <v>TIPO DE PRESUP.</v>
          </cell>
        </row>
        <row r="553">
          <cell r="B553" t="str">
            <v>PROGRAMA</v>
          </cell>
        </row>
        <row r="554">
          <cell r="B554" t="str">
            <v>SUB -PROGRAMA</v>
          </cell>
        </row>
        <row r="555">
          <cell r="B555" t="str">
            <v>OBJETO</v>
          </cell>
        </row>
        <row r="556">
          <cell r="B556" t="str">
            <v>F.F.</v>
          </cell>
        </row>
        <row r="557">
          <cell r="B557" t="str">
            <v>UNID. RESPONS.</v>
          </cell>
        </row>
        <row r="558">
          <cell r="A558">
            <v>1000</v>
          </cell>
          <cell r="B558" t="str">
            <v>CIRCUNSCRIPCION JUDICIAL ÑEEMBUCU</v>
          </cell>
        </row>
        <row r="559">
          <cell r="A559">
            <v>2000</v>
          </cell>
          <cell r="B559" t="str">
            <v>12 DEPARTAMENTO DE ÑEEMBUCU</v>
          </cell>
        </row>
        <row r="560">
          <cell r="A560">
            <v>23100</v>
          </cell>
          <cell r="B560" t="str">
            <v>ASISTENCIA SOCIAL</v>
          </cell>
        </row>
        <row r="561">
          <cell r="A561">
            <v>23110</v>
          </cell>
          <cell r="B561" t="str">
            <v>PSICOLOGO</v>
          </cell>
        </row>
        <row r="562">
          <cell r="A562">
            <v>23120</v>
          </cell>
          <cell r="B562" t="str">
            <v>PSIQUIATRA</v>
          </cell>
        </row>
        <row r="563">
          <cell r="A563">
            <v>23125</v>
          </cell>
          <cell r="B563" t="str">
            <v>SECRETARI PSICOLOGO</v>
          </cell>
        </row>
        <row r="564">
          <cell r="A564">
            <v>23128</v>
          </cell>
          <cell r="B564" t="str">
            <v>SECRETARIO PSIQUIATRA</v>
          </cell>
        </row>
        <row r="565">
          <cell r="A565">
            <v>23150</v>
          </cell>
          <cell r="B565" t="str">
            <v>ASISTENTE SOCIAL</v>
          </cell>
        </row>
        <row r="566">
          <cell r="A566">
            <v>23155</v>
          </cell>
          <cell r="B566" t="str">
            <v>SECRETARIO ASISTENTE SOCIAL</v>
          </cell>
        </row>
        <row r="567">
          <cell r="A567">
            <v>23170</v>
          </cell>
          <cell r="B567" t="str">
            <v>OFICINA DE MEDIACION</v>
          </cell>
        </row>
        <row r="568">
          <cell r="A568">
            <v>23180</v>
          </cell>
          <cell r="B568" t="str">
            <v>MEDIADOR PENAL ADOLESCENCIA</v>
          </cell>
        </row>
        <row r="569">
          <cell r="A569">
            <v>23190</v>
          </cell>
          <cell r="B569" t="str">
            <v>MEDIADOR NIÑEZ Y ADOLESCENCIA</v>
          </cell>
        </row>
        <row r="570">
          <cell r="A570">
            <v>23200</v>
          </cell>
          <cell r="B570" t="str">
            <v>OFICINA DE COORDINACION</v>
          </cell>
        </row>
        <row r="571">
          <cell r="A571">
            <v>23210</v>
          </cell>
          <cell r="B571" t="str">
            <v>COORDI. ASESORIA DE PRUEBAS</v>
          </cell>
        </row>
        <row r="572">
          <cell r="A572">
            <v>23215</v>
          </cell>
          <cell r="B572" t="str">
            <v>SECRETARIO OFICINA DE COORDINACION</v>
          </cell>
        </row>
        <row r="573">
          <cell r="A573">
            <v>23215</v>
          </cell>
          <cell r="B573" t="str">
            <v>SECRETARIO OFICINA DE COORDINACION</v>
          </cell>
        </row>
        <row r="574">
          <cell r="B574" t="str">
            <v>TOTAL MENSUAL</v>
          </cell>
        </row>
        <row r="575">
          <cell r="B575" t="str">
            <v>TOTAL ANUAL</v>
          </cell>
        </row>
        <row r="580">
          <cell r="B580" t="str">
            <v>TOTAL ANUAL</v>
          </cell>
        </row>
        <row r="581">
          <cell r="B581" t="str">
            <v>TIPO DE PRESUP.</v>
          </cell>
        </row>
        <row r="582">
          <cell r="B582" t="str">
            <v>PROGRAMA</v>
          </cell>
        </row>
        <row r="583">
          <cell r="B583" t="str">
            <v>SUB -PROGRAMA</v>
          </cell>
        </row>
        <row r="584">
          <cell r="B584" t="str">
            <v>OBJETO</v>
          </cell>
        </row>
        <row r="585">
          <cell r="B585" t="str">
            <v>F.F.</v>
          </cell>
        </row>
        <row r="586">
          <cell r="B586" t="str">
            <v>UNID. RESPONS.</v>
          </cell>
        </row>
        <row r="587">
          <cell r="A587">
            <v>1000</v>
          </cell>
          <cell r="B587" t="str">
            <v>12 DEPARTAMENTO DE ÑEEMBUCU</v>
          </cell>
        </row>
        <row r="588">
          <cell r="B588" t="str">
            <v>TOTAL MENSUAL</v>
          </cell>
        </row>
        <row r="589">
          <cell r="B589" t="str">
            <v>TOTAL ANUAL</v>
          </cell>
        </row>
        <row r="591">
          <cell r="B591" t="str">
            <v>TOTAL ANUAL</v>
          </cell>
        </row>
        <row r="592">
          <cell r="B592" t="str">
            <v>TIPO DE PRESUP.</v>
          </cell>
        </row>
        <row r="593">
          <cell r="B593" t="str">
            <v>PROGRAMA</v>
          </cell>
        </row>
        <row r="594">
          <cell r="B594" t="str">
            <v>SUB -PROGRAMA</v>
          </cell>
        </row>
        <row r="595">
          <cell r="B595" t="str">
            <v>OBJETO</v>
          </cell>
        </row>
        <row r="596">
          <cell r="B596" t="str">
            <v>F.F.</v>
          </cell>
        </row>
        <row r="597">
          <cell r="B597" t="str">
            <v>UNID. RESPONS.</v>
          </cell>
        </row>
        <row r="598">
          <cell r="B598" t="str">
            <v>UNID. RESPONS.</v>
          </cell>
        </row>
        <row r="599">
          <cell r="A599">
            <v>1000</v>
          </cell>
          <cell r="B599" t="str">
            <v>CIRCUS. JUDICIAL SAN JUAN BAUTISTA</v>
          </cell>
        </row>
        <row r="600">
          <cell r="A600">
            <v>2000</v>
          </cell>
          <cell r="B600" t="str">
            <v>07 DEPARTAMENTO DE MISIONES</v>
          </cell>
        </row>
        <row r="601">
          <cell r="A601">
            <v>16220</v>
          </cell>
          <cell r="B601" t="str">
            <v>OFICINA DE COORDINACION</v>
          </cell>
        </row>
        <row r="602">
          <cell r="A602">
            <v>16230</v>
          </cell>
          <cell r="B602" t="str">
            <v>COORD. ASESORIA DE PRUEBAS</v>
          </cell>
        </row>
        <row r="603">
          <cell r="A603">
            <v>16235</v>
          </cell>
          <cell r="B603" t="str">
            <v>SECRETARIO OFICINA COORDINACION</v>
          </cell>
        </row>
        <row r="604">
          <cell r="A604">
            <v>16260</v>
          </cell>
          <cell r="B604" t="str">
            <v>JUZG. PENAL DE SENT. DE LA ADOLE.</v>
          </cell>
        </row>
        <row r="605">
          <cell r="A605">
            <v>16270</v>
          </cell>
          <cell r="B605" t="str">
            <v>JUEZ</v>
          </cell>
        </row>
        <row r="606">
          <cell r="A606">
            <v>16280</v>
          </cell>
          <cell r="B606" t="str">
            <v>SECRETARIO ACTUARIO JUDICIAL</v>
          </cell>
        </row>
        <row r="607">
          <cell r="A607">
            <v>16290</v>
          </cell>
          <cell r="B607" t="str">
            <v>UJIER NOTIFICADOR</v>
          </cell>
        </row>
        <row r="608">
          <cell r="A608">
            <v>16300</v>
          </cell>
          <cell r="B608" t="str">
            <v>OFICIAL DE SECRETARIA</v>
          </cell>
        </row>
        <row r="609">
          <cell r="A609">
            <v>16310</v>
          </cell>
          <cell r="B609" t="str">
            <v>DACTILOGRAFO</v>
          </cell>
        </row>
        <row r="610">
          <cell r="A610">
            <v>23010</v>
          </cell>
          <cell r="B610" t="str">
            <v>JUZ.1ºINST.DE LA NIÑEZ Y LA ADOLES</v>
          </cell>
        </row>
        <row r="611">
          <cell r="A611">
            <v>23020</v>
          </cell>
          <cell r="B611" t="str">
            <v>JUEZ</v>
          </cell>
        </row>
        <row r="612">
          <cell r="A612">
            <v>23030</v>
          </cell>
          <cell r="B612" t="str">
            <v>SECRETARIO ACTUARIO JUDICIAL</v>
          </cell>
        </row>
        <row r="613">
          <cell r="A613">
            <v>23040</v>
          </cell>
          <cell r="B613" t="str">
            <v>UJIER NOTIFICADOR</v>
          </cell>
        </row>
        <row r="614">
          <cell r="A614">
            <v>23050</v>
          </cell>
          <cell r="B614" t="str">
            <v>OFICIAL DE SECRETARIA</v>
          </cell>
        </row>
        <row r="615">
          <cell r="A615">
            <v>23060</v>
          </cell>
          <cell r="B615" t="str">
            <v>DACTILOGRAFO</v>
          </cell>
        </row>
        <row r="616">
          <cell r="A616">
            <v>23070</v>
          </cell>
          <cell r="B616" t="str">
            <v>ASISTENTE SOCIAL</v>
          </cell>
        </row>
        <row r="617">
          <cell r="A617">
            <v>16320</v>
          </cell>
          <cell r="B617" t="str">
            <v>OFICINA DE MEDIACION</v>
          </cell>
        </row>
        <row r="618">
          <cell r="A618">
            <v>16330</v>
          </cell>
          <cell r="B618" t="str">
            <v>MEDIADOR PENAL ADOLESCENCIA</v>
          </cell>
        </row>
        <row r="619">
          <cell r="A619">
            <v>16340</v>
          </cell>
          <cell r="B619" t="str">
            <v>MEDIADOR NIÑEZ Y ADOLESCENCIA</v>
          </cell>
        </row>
        <row r="620">
          <cell r="A620">
            <v>16350</v>
          </cell>
          <cell r="B620" t="str">
            <v>ASISTENCIA SOCIAL</v>
          </cell>
        </row>
        <row r="621">
          <cell r="A621">
            <v>16360</v>
          </cell>
          <cell r="B621" t="str">
            <v>PSICOLOGO</v>
          </cell>
        </row>
        <row r="622">
          <cell r="A622">
            <v>16370</v>
          </cell>
          <cell r="B622" t="str">
            <v>PSIQUIATRA</v>
          </cell>
        </row>
        <row r="623">
          <cell r="A623">
            <v>16375</v>
          </cell>
          <cell r="B623" t="str">
            <v>SECRETARIO PSICOLOGO</v>
          </cell>
        </row>
        <row r="624">
          <cell r="A624">
            <v>16378</v>
          </cell>
          <cell r="B624" t="str">
            <v>SECRETARIO PSIQUIATRA</v>
          </cell>
        </row>
        <row r="625">
          <cell r="A625">
            <v>16400</v>
          </cell>
          <cell r="B625" t="str">
            <v>ASISTENTE SOCIAL</v>
          </cell>
        </row>
        <row r="626">
          <cell r="A626">
            <v>16405</v>
          </cell>
          <cell r="B626" t="str">
            <v>SECRETARIO ASISTENTE SOCIAL</v>
          </cell>
        </row>
        <row r="627">
          <cell r="A627">
            <v>16405</v>
          </cell>
          <cell r="B627" t="str">
            <v>SECRETARIO ASISTENTE SOCIAL</v>
          </cell>
        </row>
        <row r="628">
          <cell r="B628" t="str">
            <v>TOTAL MENSUAL</v>
          </cell>
        </row>
        <row r="629">
          <cell r="B629" t="str">
            <v>TOTAL ANUAL</v>
          </cell>
        </row>
        <row r="635">
          <cell r="B635" t="str">
            <v>TOTAL ANUAL</v>
          </cell>
        </row>
        <row r="636">
          <cell r="B636" t="str">
            <v>TIPO DE PRESUP.</v>
          </cell>
        </row>
        <row r="637">
          <cell r="B637" t="str">
            <v>PROGRAMA</v>
          </cell>
        </row>
        <row r="638">
          <cell r="B638" t="str">
            <v>SUB -PROGRAMA</v>
          </cell>
        </row>
        <row r="639">
          <cell r="B639" t="str">
            <v>OBJETO</v>
          </cell>
        </row>
        <row r="640">
          <cell r="B640" t="str">
            <v>F.F.</v>
          </cell>
        </row>
        <row r="641">
          <cell r="B641" t="str">
            <v>UNID. RESPONS.</v>
          </cell>
        </row>
        <row r="642">
          <cell r="A642">
            <v>1000</v>
          </cell>
          <cell r="B642" t="str">
            <v>07 DEPARTAMENTO DE MISIONES</v>
          </cell>
        </row>
        <row r="643">
          <cell r="A643">
            <v>3100</v>
          </cell>
          <cell r="B643" t="str">
            <v>JUEZ PENAL SENT. ADOLESC.</v>
          </cell>
        </row>
        <row r="644">
          <cell r="A644">
            <v>4010</v>
          </cell>
          <cell r="B644" t="str">
            <v>JUEZ DE LA NIÑEZ Y LA AD</v>
          </cell>
        </row>
        <row r="645">
          <cell r="A645">
            <v>4010</v>
          </cell>
          <cell r="B645" t="str">
            <v>JUEZ DE LA NIÑEZ Y LA AD</v>
          </cell>
        </row>
        <row r="646">
          <cell r="B646" t="str">
            <v>TOTAL MENSUAL</v>
          </cell>
        </row>
        <row r="647">
          <cell r="B647" t="str">
            <v>TOTAL ANUAL</v>
          </cell>
        </row>
        <row r="649">
          <cell r="B649" t="str">
            <v>TOTAL ANUAL</v>
          </cell>
        </row>
        <row r="650">
          <cell r="B650" t="str">
            <v>TIPO DE PRESUP.</v>
          </cell>
        </row>
        <row r="651">
          <cell r="B651" t="str">
            <v>PROGRAMA</v>
          </cell>
        </row>
        <row r="652">
          <cell r="B652" t="str">
            <v>SUB -PROGRAMA</v>
          </cell>
        </row>
        <row r="653">
          <cell r="B653" t="str">
            <v>OBJETO</v>
          </cell>
        </row>
        <row r="654">
          <cell r="B654" t="str">
            <v>F.F.</v>
          </cell>
        </row>
        <row r="655">
          <cell r="B655" t="str">
            <v>UNID. RESPONS.</v>
          </cell>
        </row>
        <row r="656">
          <cell r="A656">
            <v>21000</v>
          </cell>
          <cell r="B656" t="str">
            <v>JUZGADO DE 1RA. INST. DE LA NIÑEZ Y ADOLESCENCIA</v>
          </cell>
        </row>
        <row r="657">
          <cell r="A657">
            <v>22000</v>
          </cell>
          <cell r="B657" t="str">
            <v>JUEZ</v>
          </cell>
        </row>
        <row r="658">
          <cell r="A658">
            <v>23000</v>
          </cell>
          <cell r="B658" t="str">
            <v>SECRETARIO ACTUARIO JUDICIAL</v>
          </cell>
        </row>
        <row r="659">
          <cell r="A659">
            <v>24000</v>
          </cell>
          <cell r="B659" t="str">
            <v>UJIER</v>
          </cell>
        </row>
        <row r="660">
          <cell r="A660">
            <v>25000</v>
          </cell>
          <cell r="B660" t="str">
            <v>OFICIAL DE SECRETARIA</v>
          </cell>
        </row>
        <row r="661">
          <cell r="A661">
            <v>26000</v>
          </cell>
          <cell r="B661" t="str">
            <v>DACTILOGRAFO</v>
          </cell>
        </row>
        <row r="662">
          <cell r="A662">
            <v>32000</v>
          </cell>
          <cell r="B662" t="str">
            <v>JUZGADO EN LO PENAL DE GARANTIAS</v>
          </cell>
        </row>
        <row r="663">
          <cell r="A663">
            <v>33000</v>
          </cell>
          <cell r="B663" t="str">
            <v>JUEZ</v>
          </cell>
        </row>
        <row r="664">
          <cell r="A664">
            <v>34000</v>
          </cell>
          <cell r="B664" t="str">
            <v>SECRETARIO ACTUARIO JUDICIAL</v>
          </cell>
        </row>
        <row r="665">
          <cell r="A665">
            <v>35000</v>
          </cell>
          <cell r="B665" t="str">
            <v>UJIER</v>
          </cell>
        </row>
        <row r="666">
          <cell r="A666">
            <v>36000</v>
          </cell>
          <cell r="B666" t="str">
            <v>OFICIAL DE SECRETARIA</v>
          </cell>
        </row>
        <row r="667">
          <cell r="A667">
            <v>37000</v>
          </cell>
          <cell r="B667" t="str">
            <v>DACTILOGRAFO</v>
          </cell>
        </row>
        <row r="668">
          <cell r="A668">
            <v>56000</v>
          </cell>
          <cell r="B668" t="str">
            <v>OFICINA ADMINISTRATIVA DE PARAGUARI</v>
          </cell>
        </row>
        <row r="669">
          <cell r="A669">
            <v>57000</v>
          </cell>
          <cell r="B669" t="str">
            <v>ADMINISTRADOR</v>
          </cell>
        </row>
        <row r="670">
          <cell r="A670">
            <v>58000</v>
          </cell>
          <cell r="B670" t="str">
            <v>AUXILIAR DE ESTADISTICA</v>
          </cell>
        </row>
        <row r="671">
          <cell r="A671">
            <v>60000</v>
          </cell>
          <cell r="B671" t="str">
            <v>CHOFER</v>
          </cell>
        </row>
        <row r="672">
          <cell r="A672">
            <v>61000</v>
          </cell>
          <cell r="B672" t="str">
            <v>ENCARGADO SALA DE CONTROL</v>
          </cell>
        </row>
        <row r="673">
          <cell r="A673">
            <v>62000</v>
          </cell>
          <cell r="B673" t="str">
            <v>ENCARGADO DE MANTENIMIENTO</v>
          </cell>
        </row>
        <row r="674">
          <cell r="A674">
            <v>64000</v>
          </cell>
          <cell r="B674" t="str">
            <v>ENCARGADO DE BOVEDA</v>
          </cell>
        </row>
        <row r="675">
          <cell r="A675">
            <v>65000</v>
          </cell>
          <cell r="B675" t="str">
            <v>ENCARGADO DE ESTADISTICA</v>
          </cell>
        </row>
        <row r="676">
          <cell r="A676">
            <v>68000</v>
          </cell>
          <cell r="B676" t="str">
            <v>JEFE DE SEGURIDAD</v>
          </cell>
        </row>
        <row r="677">
          <cell r="A677">
            <v>69000</v>
          </cell>
          <cell r="B677" t="str">
            <v>LIMPIADOR</v>
          </cell>
        </row>
        <row r="678">
          <cell r="A678">
            <v>72000</v>
          </cell>
          <cell r="B678" t="str">
            <v>OPERADOR</v>
          </cell>
        </row>
        <row r="679">
          <cell r="A679">
            <v>73000</v>
          </cell>
          <cell r="B679" t="str">
            <v>SECRETARIO</v>
          </cell>
        </row>
        <row r="680">
          <cell r="A680">
            <v>76000</v>
          </cell>
          <cell r="B680" t="str">
            <v>SERENO</v>
          </cell>
        </row>
        <row r="681">
          <cell r="A681">
            <v>77000</v>
          </cell>
          <cell r="B681" t="str">
            <v>TECNICOS</v>
          </cell>
        </row>
        <row r="682">
          <cell r="A682">
            <v>77000</v>
          </cell>
          <cell r="B682" t="str">
            <v>TECNICOS</v>
          </cell>
        </row>
        <row r="683">
          <cell r="B683" t="str">
            <v>TOTAL MENSUAL</v>
          </cell>
        </row>
        <row r="684">
          <cell r="B684" t="str">
            <v>TOTAL ANUAL</v>
          </cell>
        </row>
        <row r="691">
          <cell r="B691" t="str">
            <v>TOTAL ANUAL</v>
          </cell>
        </row>
        <row r="692">
          <cell r="B692" t="str">
            <v>TIPO DE PRESUP.</v>
          </cell>
        </row>
        <row r="693">
          <cell r="B693" t="str">
            <v>PROGRAMA</v>
          </cell>
        </row>
        <row r="694">
          <cell r="B694" t="str">
            <v>SUB -PROGRAMA</v>
          </cell>
        </row>
        <row r="695">
          <cell r="B695" t="str">
            <v>OBJETO</v>
          </cell>
        </row>
        <row r="696">
          <cell r="B696" t="str">
            <v>F.F.</v>
          </cell>
        </row>
        <row r="697">
          <cell r="B697" t="str">
            <v>UNID. RESPONS.</v>
          </cell>
        </row>
        <row r="698">
          <cell r="A698">
            <v>2050</v>
          </cell>
          <cell r="B698" t="str">
            <v>JUEZ DE LA NIÑEZ Y ADOLESCENCIA</v>
          </cell>
        </row>
        <row r="699">
          <cell r="A699">
            <v>2055</v>
          </cell>
          <cell r="B699" t="str">
            <v>JUEZ EN LO PENAL</v>
          </cell>
        </row>
        <row r="700">
          <cell r="A700">
            <v>2055</v>
          </cell>
          <cell r="B700" t="str">
            <v>JUEZ EN LO PENAL</v>
          </cell>
        </row>
        <row r="701">
          <cell r="B701" t="str">
            <v>TOTAL MENSUAL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Hoja1"/>
      <sheetName val="ANEXO"/>
      <sheetName val="RESUMEN  10%"/>
      <sheetName val="RESUMEN  20%"/>
      <sheetName val="01"/>
      <sheetName val="02"/>
      <sheetName val="03"/>
      <sheetName val="04"/>
      <sheetName val="05"/>
      <sheetName val="06"/>
      <sheetName val="07"/>
      <sheetName val="08"/>
      <sheetName val="09"/>
      <sheetName val="11"/>
    </sheetNames>
    <sheetDataSet>
      <sheetData sheetId="0" refreshError="1"/>
      <sheetData sheetId="1" refreshError="1"/>
      <sheetData sheetId="2" refreshError="1">
        <row r="9">
          <cell r="A9" t="str">
            <v>N° LINEA</v>
          </cell>
          <cell r="B9" t="str">
            <v>CARGO</v>
          </cell>
        </row>
        <row r="10">
          <cell r="B10" t="str">
            <v>TIPO DE PRESUP.</v>
          </cell>
        </row>
        <row r="11">
          <cell r="B11" t="str">
            <v>PROGRAMA</v>
          </cell>
        </row>
        <row r="12">
          <cell r="B12" t="str">
            <v>SUB -PROGRAMA</v>
          </cell>
        </row>
        <row r="13">
          <cell r="B13" t="str">
            <v>OBJETO</v>
          </cell>
        </row>
        <row r="14">
          <cell r="B14" t="str">
            <v>F.F.</v>
          </cell>
        </row>
        <row r="15">
          <cell r="B15" t="str">
            <v>UNID. RESPONS.</v>
          </cell>
        </row>
        <row r="17">
          <cell r="A17">
            <v>1000</v>
          </cell>
          <cell r="B17" t="str">
            <v>11 DEPARTAMENTO CENTRAL</v>
          </cell>
        </row>
        <row r="18">
          <cell r="A18">
            <v>95000</v>
          </cell>
          <cell r="B18" t="str">
            <v>CIRCUNSCRIPCION JUDICIAL CAPITAL</v>
          </cell>
        </row>
        <row r="19">
          <cell r="A19">
            <v>201300</v>
          </cell>
          <cell r="B19" t="str">
            <v>JUZGADO PENAL ADOLESCENCIA</v>
          </cell>
        </row>
        <row r="20">
          <cell r="A20">
            <v>201310</v>
          </cell>
          <cell r="B20" t="str">
            <v>JUEZ</v>
          </cell>
        </row>
        <row r="21">
          <cell r="A21">
            <v>201320</v>
          </cell>
          <cell r="B21" t="str">
            <v>SECRETARIO ACTUARIO JUDICIAL</v>
          </cell>
        </row>
        <row r="22">
          <cell r="A22">
            <v>201330</v>
          </cell>
          <cell r="B22" t="str">
            <v>UJIER</v>
          </cell>
        </row>
        <row r="23">
          <cell r="A23">
            <v>201340</v>
          </cell>
          <cell r="B23" t="str">
            <v xml:space="preserve">OFICIAL DE SECRETARIA </v>
          </cell>
        </row>
        <row r="24">
          <cell r="A24">
            <v>201350</v>
          </cell>
          <cell r="B24" t="str">
            <v>DACTILOGRAFO</v>
          </cell>
        </row>
        <row r="25">
          <cell r="A25">
            <v>201405</v>
          </cell>
          <cell r="B25" t="str">
            <v>OFICINA DE COORDINACION</v>
          </cell>
        </row>
        <row r="26">
          <cell r="A26">
            <v>201410</v>
          </cell>
          <cell r="B26" t="str">
            <v>COORD. ASESORIA DE PRUEBAS</v>
          </cell>
        </row>
        <row r="27">
          <cell r="A27">
            <v>201415</v>
          </cell>
          <cell r="B27" t="str">
            <v>SECRETARIO OFIC. COORDINACION</v>
          </cell>
        </row>
        <row r="28">
          <cell r="A28">
            <v>201500</v>
          </cell>
          <cell r="B28" t="str">
            <v>OFICINA DE MEDIACION NIÑEZ Y ADOLESCENCIA</v>
          </cell>
        </row>
        <row r="29">
          <cell r="A29">
            <v>201550</v>
          </cell>
          <cell r="B29" t="str">
            <v>MEDIADOR PENAL ADOLESCENCIA</v>
          </cell>
        </row>
        <row r="30">
          <cell r="A30">
            <v>201600</v>
          </cell>
          <cell r="B30" t="str">
            <v>MEDIADOR NIÑEZ Y ADOLESCENCIA</v>
          </cell>
        </row>
        <row r="31">
          <cell r="A31">
            <v>201610</v>
          </cell>
          <cell r="B31" t="str">
            <v>AUXILIAR MED. PENAL</v>
          </cell>
        </row>
        <row r="32">
          <cell r="A32">
            <v>208000</v>
          </cell>
          <cell r="B32" t="str">
            <v>JUZGADO DE 1º INST.C.C.</v>
          </cell>
        </row>
        <row r="33">
          <cell r="A33">
            <v>210100</v>
          </cell>
          <cell r="B33" t="str">
            <v>SECRETARIO ACTUARIO JUDICIAL</v>
          </cell>
        </row>
        <row r="34">
          <cell r="A34">
            <v>211100</v>
          </cell>
          <cell r="B34" t="str">
            <v>UJIER</v>
          </cell>
        </row>
        <row r="35">
          <cell r="A35">
            <v>212100</v>
          </cell>
          <cell r="B35" t="str">
            <v>OFICIAL DE SECRETARIA</v>
          </cell>
        </row>
        <row r="36">
          <cell r="A36">
            <v>213100</v>
          </cell>
          <cell r="B36" t="str">
            <v>DACTILOGRAFO</v>
          </cell>
        </row>
        <row r="37">
          <cell r="A37">
            <v>213100</v>
          </cell>
          <cell r="B37" t="str">
            <v>JUZGADO DE ETAPA PREPARATORIA</v>
          </cell>
        </row>
        <row r="38">
          <cell r="A38">
            <v>213110</v>
          </cell>
          <cell r="B38" t="str">
            <v>JUEZ</v>
          </cell>
        </row>
        <row r="39">
          <cell r="A39">
            <v>213120</v>
          </cell>
          <cell r="B39" t="str">
            <v>SECRETARIO ACTUARIO JUDICIAL</v>
          </cell>
        </row>
        <row r="40">
          <cell r="A40">
            <v>213130</v>
          </cell>
          <cell r="B40" t="str">
            <v>COORD. OFICN. PREPARATORIA</v>
          </cell>
        </row>
        <row r="41">
          <cell r="A41">
            <v>213140</v>
          </cell>
          <cell r="B41" t="str">
            <v>SUB-COORD. OF. APOYO CIJP</v>
          </cell>
        </row>
        <row r="42">
          <cell r="A42">
            <v>213150</v>
          </cell>
          <cell r="B42" t="str">
            <v>REGISTRADOR</v>
          </cell>
        </row>
        <row r="43">
          <cell r="A43">
            <v>213160</v>
          </cell>
          <cell r="B43" t="str">
            <v>NOTIFICADOR CLASIFICADOR</v>
          </cell>
        </row>
        <row r="44">
          <cell r="A44">
            <v>213170</v>
          </cell>
          <cell r="B44" t="str">
            <v>NOTIFICADOR</v>
          </cell>
        </row>
        <row r="45">
          <cell r="A45">
            <v>213180</v>
          </cell>
          <cell r="B45" t="str">
            <v>FUNC. ATENC. PUBLICO</v>
          </cell>
        </row>
        <row r="46">
          <cell r="A46">
            <v>213190</v>
          </cell>
          <cell r="B46" t="str">
            <v>JUZGADO ETAPA INTERMEDIA</v>
          </cell>
        </row>
        <row r="47">
          <cell r="A47">
            <v>213200</v>
          </cell>
          <cell r="B47" t="str">
            <v>JUEZ</v>
          </cell>
        </row>
        <row r="48">
          <cell r="A48">
            <v>213210</v>
          </cell>
          <cell r="B48" t="str">
            <v>SECRETARIO ACTUARIO JUDICIAL</v>
          </cell>
        </row>
        <row r="49">
          <cell r="A49">
            <v>213220</v>
          </cell>
          <cell r="B49" t="str">
            <v>SUB-COORD. OF. APOYO CIJP</v>
          </cell>
        </row>
        <row r="50">
          <cell r="A50">
            <v>213230</v>
          </cell>
          <cell r="B50" t="str">
            <v>REGISTRADOR</v>
          </cell>
        </row>
        <row r="51">
          <cell r="A51">
            <v>213240</v>
          </cell>
          <cell r="B51" t="str">
            <v>NOTIFICADOR</v>
          </cell>
        </row>
        <row r="52">
          <cell r="A52">
            <v>213250</v>
          </cell>
          <cell r="B52" t="str">
            <v>FUNC. ATENC. PUBLICO</v>
          </cell>
        </row>
        <row r="53">
          <cell r="A53">
            <v>213260</v>
          </cell>
          <cell r="B53" t="str">
            <v>DISTRIB. DE EXPEDIENTES</v>
          </cell>
        </row>
        <row r="54">
          <cell r="A54">
            <v>213270</v>
          </cell>
          <cell r="B54" t="str">
            <v>JUZGADO ETAPA JUICIO ORAL</v>
          </cell>
        </row>
        <row r="55">
          <cell r="A55">
            <v>213280</v>
          </cell>
          <cell r="B55" t="str">
            <v>JUEZ</v>
          </cell>
        </row>
        <row r="56">
          <cell r="A56">
            <v>213290</v>
          </cell>
          <cell r="B56" t="str">
            <v>SECRETARIO ACTUARIO JUDICIAL</v>
          </cell>
        </row>
        <row r="57">
          <cell r="A57">
            <v>213300</v>
          </cell>
          <cell r="B57" t="str">
            <v>REGISTRADOR</v>
          </cell>
        </row>
        <row r="58">
          <cell r="A58">
            <v>213310</v>
          </cell>
          <cell r="B58" t="str">
            <v>NOTIFICADOR CLASIFICADOR</v>
          </cell>
        </row>
        <row r="59">
          <cell r="A59">
            <v>213320</v>
          </cell>
          <cell r="B59" t="str">
            <v>FUNC. ATENC. PUBLICO</v>
          </cell>
        </row>
        <row r="60">
          <cell r="A60">
            <v>213330</v>
          </cell>
          <cell r="B60" t="str">
            <v>DISTRIB. DE EXPEDIENTES</v>
          </cell>
        </row>
        <row r="61">
          <cell r="A61">
            <v>213340</v>
          </cell>
          <cell r="B61" t="str">
            <v>JUZGADO ETAPA EJECUCION DE PENAS</v>
          </cell>
        </row>
        <row r="62">
          <cell r="A62">
            <v>213350</v>
          </cell>
          <cell r="B62" t="str">
            <v>JUEZ</v>
          </cell>
        </row>
        <row r="63">
          <cell r="A63">
            <v>213360</v>
          </cell>
          <cell r="B63" t="str">
            <v>SECRETARIO ACTUARIO JUDICIAL</v>
          </cell>
        </row>
        <row r="64">
          <cell r="A64">
            <v>213370</v>
          </cell>
          <cell r="B64" t="str">
            <v>COORD. OFICN. PREPARATORIA</v>
          </cell>
        </row>
        <row r="65">
          <cell r="A65">
            <v>213380</v>
          </cell>
          <cell r="B65" t="str">
            <v>SUB-COORD. OF. APOYO CIJP</v>
          </cell>
        </row>
        <row r="66">
          <cell r="A66">
            <v>213390</v>
          </cell>
          <cell r="B66" t="str">
            <v>REGISTRADOR</v>
          </cell>
        </row>
        <row r="67">
          <cell r="A67">
            <v>213400</v>
          </cell>
          <cell r="B67" t="str">
            <v>NOTIFICADOR CLASIFICADOR</v>
          </cell>
        </row>
        <row r="68">
          <cell r="A68">
            <v>213410</v>
          </cell>
          <cell r="B68" t="str">
            <v>FUNC. ATENC. PUBLICO</v>
          </cell>
        </row>
        <row r="69">
          <cell r="A69">
            <v>213420</v>
          </cell>
          <cell r="B69" t="str">
            <v>DISTRIB. DE EXPEDIENTES</v>
          </cell>
        </row>
        <row r="70">
          <cell r="A70">
            <v>392100</v>
          </cell>
          <cell r="B70" t="str">
            <v>JUZG. 1RA. INST. PENAL DE LA NIÑEZ Y ADOLESC. LUQUE</v>
          </cell>
        </row>
        <row r="71">
          <cell r="A71">
            <v>392110</v>
          </cell>
          <cell r="B71" t="str">
            <v>JUEZ</v>
          </cell>
        </row>
        <row r="72">
          <cell r="A72">
            <v>392115</v>
          </cell>
          <cell r="B72" t="str">
            <v>SECRETARIO ACTUARIO JUDICIAL</v>
          </cell>
        </row>
        <row r="73">
          <cell r="A73">
            <v>392120</v>
          </cell>
          <cell r="B73" t="str">
            <v>UJIER</v>
          </cell>
        </row>
        <row r="74">
          <cell r="A74">
            <v>392125</v>
          </cell>
          <cell r="B74" t="str">
            <v>OFICIAL DE SECRETARIA</v>
          </cell>
        </row>
        <row r="75">
          <cell r="A75">
            <v>392130</v>
          </cell>
          <cell r="B75" t="str">
            <v>DACTILOGRAFO</v>
          </cell>
        </row>
        <row r="76">
          <cell r="A76">
            <v>392135</v>
          </cell>
          <cell r="B76" t="str">
            <v>JUZG. 1RA. INST. C.C., DE LA NIÑEZ Y ADOLESC. LUQUE</v>
          </cell>
        </row>
        <row r="77">
          <cell r="A77">
            <v>392140</v>
          </cell>
          <cell r="B77" t="str">
            <v>JUEZ</v>
          </cell>
        </row>
        <row r="78">
          <cell r="A78">
            <v>392145</v>
          </cell>
          <cell r="B78" t="str">
            <v>SECRETARIO ACTUARIO JUDICIAL</v>
          </cell>
        </row>
        <row r="79">
          <cell r="A79">
            <v>392150</v>
          </cell>
          <cell r="B79" t="str">
            <v>UJIER</v>
          </cell>
        </row>
        <row r="80">
          <cell r="A80">
            <v>392155</v>
          </cell>
          <cell r="B80" t="str">
            <v>OFICIAL DE SECRETARIA</v>
          </cell>
        </row>
        <row r="81">
          <cell r="A81">
            <v>392160</v>
          </cell>
          <cell r="B81" t="str">
            <v>DACTILOGRAFO</v>
          </cell>
        </row>
        <row r="82">
          <cell r="A82">
            <v>489100</v>
          </cell>
          <cell r="B82" t="str">
            <v>JUZG. PENAL DE ADOLESC. LAMBARE</v>
          </cell>
        </row>
        <row r="83">
          <cell r="A83">
            <v>489110</v>
          </cell>
          <cell r="B83" t="str">
            <v>JUEZ</v>
          </cell>
        </row>
        <row r="84">
          <cell r="A84">
            <v>489115</v>
          </cell>
          <cell r="B84" t="str">
            <v>SECRETARIO ACTUARIO JUDICIAL</v>
          </cell>
        </row>
        <row r="85">
          <cell r="A85">
            <v>489120</v>
          </cell>
          <cell r="B85" t="str">
            <v>UJIER</v>
          </cell>
        </row>
        <row r="86">
          <cell r="A86">
            <v>489125</v>
          </cell>
          <cell r="B86" t="str">
            <v>OFICIAL DE SECRETARI</v>
          </cell>
        </row>
        <row r="87">
          <cell r="A87">
            <v>489130</v>
          </cell>
          <cell r="B87" t="str">
            <v>DACTILOGRAFO</v>
          </cell>
        </row>
        <row r="88">
          <cell r="A88">
            <v>520100</v>
          </cell>
          <cell r="B88" t="str">
            <v>JUZG. 1RA. INST. PENAL DE LA NIÑEZ Y ADOLESC. J.A. SALDIVAR</v>
          </cell>
        </row>
        <row r="89">
          <cell r="A89">
            <v>520105</v>
          </cell>
          <cell r="B89" t="str">
            <v>JUEZ</v>
          </cell>
        </row>
        <row r="90">
          <cell r="A90">
            <v>520110</v>
          </cell>
          <cell r="B90" t="str">
            <v>SECRETARIO ACTUARIO JUDICIAL</v>
          </cell>
        </row>
        <row r="91">
          <cell r="A91">
            <v>520115</v>
          </cell>
          <cell r="B91" t="str">
            <v>UJIER</v>
          </cell>
        </row>
        <row r="92">
          <cell r="A92">
            <v>520120</v>
          </cell>
          <cell r="B92" t="str">
            <v>OFICIAL DE SECRETARI</v>
          </cell>
        </row>
        <row r="93">
          <cell r="A93">
            <v>520125</v>
          </cell>
          <cell r="B93" t="str">
            <v>DACTILOGRAFO</v>
          </cell>
        </row>
        <row r="94">
          <cell r="A94">
            <v>520130</v>
          </cell>
          <cell r="B94" t="str">
            <v>JUZG. 1RA. INST. C.C. DE LA NIÑEZ Y ADOLESC. J.A. SALDIVAR</v>
          </cell>
        </row>
        <row r="95">
          <cell r="A95">
            <v>520135</v>
          </cell>
          <cell r="B95" t="str">
            <v>JUEZ</v>
          </cell>
        </row>
        <row r="96">
          <cell r="A96">
            <v>520140</v>
          </cell>
          <cell r="B96" t="str">
            <v>SECRETARIO ACTUARIO JUDICIAL</v>
          </cell>
        </row>
        <row r="97">
          <cell r="A97">
            <v>520145</v>
          </cell>
          <cell r="B97" t="str">
            <v>UJIER</v>
          </cell>
        </row>
        <row r="98">
          <cell r="A98">
            <v>520150</v>
          </cell>
          <cell r="B98" t="str">
            <v>OFICIAL DE SECRETARI</v>
          </cell>
        </row>
        <row r="99">
          <cell r="A99">
            <v>520155</v>
          </cell>
          <cell r="B99" t="str">
            <v>DACTILOGRAFO</v>
          </cell>
        </row>
        <row r="100">
          <cell r="A100">
            <v>540100</v>
          </cell>
          <cell r="B100" t="str">
            <v>JUZG. 1RA. INST.  PENAL NIÑEZ Y ADOLESC. CAPIATA</v>
          </cell>
        </row>
        <row r="101">
          <cell r="A101">
            <v>540105</v>
          </cell>
          <cell r="B101" t="str">
            <v>JUEZ</v>
          </cell>
        </row>
        <row r="102">
          <cell r="A102">
            <v>540110</v>
          </cell>
          <cell r="B102" t="str">
            <v>SECRETARIO ACTUARIO JUDICIAL</v>
          </cell>
        </row>
        <row r="103">
          <cell r="A103">
            <v>540115</v>
          </cell>
          <cell r="B103" t="str">
            <v>UJIER</v>
          </cell>
        </row>
        <row r="104">
          <cell r="A104">
            <v>540120</v>
          </cell>
          <cell r="B104" t="str">
            <v>OFICIAL DE SECRETARI</v>
          </cell>
        </row>
        <row r="105">
          <cell r="A105">
            <v>540125</v>
          </cell>
          <cell r="B105" t="str">
            <v>DACTILOGRAFO</v>
          </cell>
        </row>
        <row r="106">
          <cell r="A106">
            <v>540130</v>
          </cell>
          <cell r="B106" t="str">
            <v>JUZG. 1RA. INST. C.C. NIÑEZ Y ADOLESC. CAPIATA</v>
          </cell>
        </row>
        <row r="107">
          <cell r="A107">
            <v>540135</v>
          </cell>
          <cell r="B107" t="str">
            <v>JUEZ</v>
          </cell>
        </row>
        <row r="108">
          <cell r="A108">
            <v>540140</v>
          </cell>
          <cell r="B108" t="str">
            <v>SECRETARIO ACTUARIO JUDICIAL</v>
          </cell>
        </row>
        <row r="109">
          <cell r="A109">
            <v>540145</v>
          </cell>
          <cell r="B109" t="str">
            <v>UJIER</v>
          </cell>
        </row>
        <row r="110">
          <cell r="A110">
            <v>540150</v>
          </cell>
          <cell r="B110" t="str">
            <v>OFICIAL DE SECRETARI</v>
          </cell>
        </row>
        <row r="111">
          <cell r="A111">
            <v>540155</v>
          </cell>
          <cell r="B111" t="str">
            <v>DACTILOGRAFO</v>
          </cell>
        </row>
        <row r="112">
          <cell r="A112">
            <v>759000</v>
          </cell>
          <cell r="B112" t="str">
            <v>03 DEPARTAMENTO DE LA CORDILLERA</v>
          </cell>
        </row>
        <row r="113">
          <cell r="A113">
            <v>785100</v>
          </cell>
          <cell r="B113" t="str">
            <v>JUZG. 1RA. INST. PENAL NIÑEZ Y ADOLESC. CAACUPE</v>
          </cell>
        </row>
        <row r="114">
          <cell r="A114">
            <v>785105</v>
          </cell>
          <cell r="B114" t="str">
            <v>JUEZ</v>
          </cell>
        </row>
        <row r="115">
          <cell r="A115">
            <v>785110</v>
          </cell>
          <cell r="B115" t="str">
            <v>SECRETARIO ACTUARIO JUDICIAL</v>
          </cell>
        </row>
        <row r="116">
          <cell r="A116">
            <v>785115</v>
          </cell>
          <cell r="B116" t="str">
            <v>UJIER</v>
          </cell>
        </row>
        <row r="117">
          <cell r="A117">
            <v>785120</v>
          </cell>
          <cell r="B117" t="str">
            <v>OFICIAL DE SECRETARI</v>
          </cell>
        </row>
        <row r="118">
          <cell r="A118">
            <v>785125</v>
          </cell>
          <cell r="B118" t="str">
            <v>DACTILOGRAFO</v>
          </cell>
        </row>
        <row r="119">
          <cell r="A119">
            <v>785130</v>
          </cell>
          <cell r="B119" t="str">
            <v>JUZG. 1RA. INST. C.C. NIÑEZ Y ADOLESC. CAACUPE</v>
          </cell>
        </row>
        <row r="120">
          <cell r="A120">
            <v>785135</v>
          </cell>
          <cell r="B120" t="str">
            <v>JUEZ</v>
          </cell>
        </row>
        <row r="121">
          <cell r="A121">
            <v>785140</v>
          </cell>
          <cell r="B121" t="str">
            <v>SECRETARIO ACTUARIO JUDICIAL</v>
          </cell>
        </row>
        <row r="122">
          <cell r="A122">
            <v>785145</v>
          </cell>
          <cell r="B122" t="str">
            <v>UJIER</v>
          </cell>
        </row>
        <row r="123">
          <cell r="A123">
            <v>785150</v>
          </cell>
          <cell r="B123" t="str">
            <v>OFICIAL DE SECRETARI</v>
          </cell>
        </row>
        <row r="124">
          <cell r="A124">
            <v>785155</v>
          </cell>
          <cell r="B124" t="str">
            <v>DACTILOGRAFO</v>
          </cell>
        </row>
        <row r="126">
          <cell r="B126" t="str">
            <v>TOTAL MENSUAL</v>
          </cell>
        </row>
        <row r="127">
          <cell r="B127" t="str">
            <v>TOTAL ANUAL</v>
          </cell>
        </row>
        <row r="133">
          <cell r="B133" t="str">
            <v>TIPO DE PRESUP.</v>
          </cell>
        </row>
        <row r="134">
          <cell r="B134" t="str">
            <v>PROGRAMA</v>
          </cell>
        </row>
        <row r="135">
          <cell r="B135" t="str">
            <v>SUB -PROGRAMA</v>
          </cell>
        </row>
        <row r="136">
          <cell r="B136" t="str">
            <v>OBJETO</v>
          </cell>
        </row>
        <row r="137">
          <cell r="B137" t="str">
            <v>F.F.</v>
          </cell>
        </row>
        <row r="138">
          <cell r="B138" t="str">
            <v>UNID. RESPONS.</v>
          </cell>
        </row>
        <row r="139">
          <cell r="B139" t="str">
            <v>11 DEPARTAMENTO DE CENTRAL</v>
          </cell>
        </row>
        <row r="140">
          <cell r="A140">
            <v>23000</v>
          </cell>
          <cell r="B140" t="str">
            <v>JUZGADOS DE PRIMERA INSTANCIA</v>
          </cell>
        </row>
        <row r="141">
          <cell r="A141">
            <v>23010</v>
          </cell>
          <cell r="B141" t="str">
            <v>JUZG. ETAPA PREPARATORIA</v>
          </cell>
        </row>
        <row r="142">
          <cell r="A142">
            <v>23020</v>
          </cell>
          <cell r="B142" t="str">
            <v>JUZG. ETAPA EJEC. DE PENAS</v>
          </cell>
        </row>
        <row r="143">
          <cell r="A143">
            <v>23030</v>
          </cell>
          <cell r="B143" t="str">
            <v>JUZG. ETAPA INTERMEDIA</v>
          </cell>
        </row>
        <row r="144">
          <cell r="A144">
            <v>23040</v>
          </cell>
          <cell r="B144" t="str">
            <v>JUZG. ETAPA JUIC. ORAL</v>
          </cell>
        </row>
        <row r="145">
          <cell r="A145">
            <v>24020</v>
          </cell>
          <cell r="B145" t="str">
            <v>JUEZ PENAL ADOLESC.</v>
          </cell>
        </row>
        <row r="146">
          <cell r="A146">
            <v>26035</v>
          </cell>
          <cell r="B146" t="str">
            <v>JUZG. PENAL ADOL. LUQUE</v>
          </cell>
        </row>
        <row r="147">
          <cell r="A147">
            <v>26040</v>
          </cell>
          <cell r="B147" t="str">
            <v>JUZG. C.C. N.A. LUQUE</v>
          </cell>
        </row>
        <row r="148">
          <cell r="A148">
            <v>26050</v>
          </cell>
          <cell r="B148" t="str">
            <v>JUZG. PENAL ADOL. LAMBARE</v>
          </cell>
        </row>
        <row r="149">
          <cell r="A149">
            <v>26060</v>
          </cell>
          <cell r="B149" t="str">
            <v>JUZG. PENAL N.A. J.A. SALD.</v>
          </cell>
        </row>
        <row r="150">
          <cell r="A150">
            <v>26100</v>
          </cell>
          <cell r="B150" t="str">
            <v>JUZG. 1RA. INST. C.C. N.A. J.A. SALDIVAR</v>
          </cell>
        </row>
        <row r="151">
          <cell r="A151">
            <v>26110</v>
          </cell>
          <cell r="B151" t="str">
            <v>JUZG. PENAL N.A. CAPIATA</v>
          </cell>
        </row>
        <row r="152">
          <cell r="A152">
            <v>26130</v>
          </cell>
          <cell r="B152" t="str">
            <v>JUZG. C.C. N.A. CAPITATA</v>
          </cell>
        </row>
        <row r="153">
          <cell r="A153">
            <v>50000</v>
          </cell>
          <cell r="B153" t="str">
            <v>03 DEPARTAMENTO DE LA CORDILLERA</v>
          </cell>
        </row>
        <row r="154">
          <cell r="A154">
            <v>53020</v>
          </cell>
          <cell r="B154" t="str">
            <v>JUZG., PENAL N.A. CAACUPE</v>
          </cell>
        </row>
        <row r="155">
          <cell r="A155">
            <v>53030</v>
          </cell>
          <cell r="B155" t="str">
            <v>JUZG. C.C. N.A. CAACUPE</v>
          </cell>
        </row>
        <row r="157">
          <cell r="B157" t="str">
            <v>TOTAL MENSUAL</v>
          </cell>
        </row>
        <row r="158">
          <cell r="B158" t="str">
            <v>TOTAL ANUAL</v>
          </cell>
        </row>
        <row r="160">
          <cell r="B160" t="str">
            <v>TIPO DE PRESUP.</v>
          </cell>
        </row>
        <row r="161">
          <cell r="B161" t="str">
            <v>PROGRAMA</v>
          </cell>
        </row>
        <row r="162">
          <cell r="B162" t="str">
            <v>SUB -PROGRAMA</v>
          </cell>
        </row>
        <row r="163">
          <cell r="B163" t="str">
            <v>OBJETO</v>
          </cell>
        </row>
        <row r="164">
          <cell r="B164" t="str">
            <v>F.F.</v>
          </cell>
        </row>
        <row r="165">
          <cell r="B165" t="str">
            <v>UNID. RESPONS.</v>
          </cell>
        </row>
        <row r="166">
          <cell r="A166">
            <v>1000</v>
          </cell>
          <cell r="B166" t="str">
            <v>CIRCUNSCRIPCION JUDICIAL</v>
          </cell>
        </row>
        <row r="167">
          <cell r="A167">
            <v>2000</v>
          </cell>
          <cell r="B167" t="str">
            <v>04 DEPARTAMENTO DE GUAIRA</v>
          </cell>
        </row>
        <row r="168">
          <cell r="A168">
            <v>9100</v>
          </cell>
          <cell r="B168" t="str">
            <v>TRIBUNAL APEL. PENAL ADOLESCENCIA</v>
          </cell>
        </row>
        <row r="169">
          <cell r="A169">
            <v>9150</v>
          </cell>
          <cell r="B169" t="str">
            <v>MIEMBRO</v>
          </cell>
        </row>
        <row r="170">
          <cell r="A170">
            <v>9155</v>
          </cell>
          <cell r="B170" t="str">
            <v>SECRETARIO ACTUARIO JUDICIAL</v>
          </cell>
        </row>
        <row r="171">
          <cell r="A171">
            <v>9160</v>
          </cell>
          <cell r="B171" t="str">
            <v>UJIER NOTIFICADOR</v>
          </cell>
        </row>
        <row r="172">
          <cell r="A172">
            <v>9165</v>
          </cell>
          <cell r="B172" t="str">
            <v>OF.DE SCRIA.</v>
          </cell>
        </row>
        <row r="173">
          <cell r="A173">
            <v>9170</v>
          </cell>
          <cell r="B173" t="str">
            <v>DACTILOGRAFO</v>
          </cell>
        </row>
        <row r="174">
          <cell r="A174">
            <v>9180</v>
          </cell>
          <cell r="B174" t="str">
            <v>JUZG. PENAL DE LA ADOLESCENCIA</v>
          </cell>
        </row>
        <row r="175">
          <cell r="A175">
            <v>9150</v>
          </cell>
          <cell r="B175" t="str">
            <v>JUEZ</v>
          </cell>
        </row>
        <row r="176">
          <cell r="A176">
            <v>9155</v>
          </cell>
          <cell r="B176" t="str">
            <v>SECRETARIO ACTUARIO JUDICIAL</v>
          </cell>
        </row>
        <row r="177">
          <cell r="A177">
            <v>9160</v>
          </cell>
          <cell r="B177" t="str">
            <v>UJIER NOTIFICADOR</v>
          </cell>
        </row>
        <row r="178">
          <cell r="A178">
            <v>9165</v>
          </cell>
          <cell r="B178" t="str">
            <v>OF.DE SCRIA.</v>
          </cell>
        </row>
        <row r="179">
          <cell r="A179">
            <v>9170</v>
          </cell>
          <cell r="B179" t="str">
            <v>DACTILOGRAFO</v>
          </cell>
        </row>
        <row r="180">
          <cell r="A180">
            <v>9300</v>
          </cell>
          <cell r="B180" t="str">
            <v>OFICINA DE COORDINACION</v>
          </cell>
        </row>
        <row r="181">
          <cell r="A181">
            <v>9310</v>
          </cell>
          <cell r="B181" t="str">
            <v>COORD. ASESORIA DE PRUEBAS</v>
          </cell>
        </row>
        <row r="182">
          <cell r="A182">
            <v>9310</v>
          </cell>
          <cell r="B182" t="str">
            <v>SECRETARIO OFIC. COORD.</v>
          </cell>
        </row>
        <row r="183">
          <cell r="A183">
            <v>9325</v>
          </cell>
          <cell r="B183" t="str">
            <v>OFICINA DE MEDIACION</v>
          </cell>
        </row>
        <row r="184">
          <cell r="A184">
            <v>9330</v>
          </cell>
          <cell r="B184" t="str">
            <v>MEDIADOR PENAL ADOLESCENCIA</v>
          </cell>
        </row>
        <row r="185">
          <cell r="A185">
            <v>9340</v>
          </cell>
          <cell r="B185" t="str">
            <v>MEDIADOR NIÑEZ Y ADOLESCENCIA</v>
          </cell>
        </row>
        <row r="186">
          <cell r="A186">
            <v>9400</v>
          </cell>
          <cell r="B186" t="str">
            <v>ASISTENCIA SOCIAL</v>
          </cell>
        </row>
        <row r="187">
          <cell r="A187">
            <v>9410</v>
          </cell>
          <cell r="B187" t="str">
            <v>PSICOLOGO</v>
          </cell>
        </row>
        <row r="188">
          <cell r="A188">
            <v>9420</v>
          </cell>
          <cell r="B188" t="str">
            <v>PSIQUIATRA</v>
          </cell>
        </row>
        <row r="189">
          <cell r="A189">
            <v>9430</v>
          </cell>
          <cell r="B189" t="str">
            <v>SECRETARIA PSICOLOGO</v>
          </cell>
        </row>
        <row r="190">
          <cell r="A190">
            <v>9440</v>
          </cell>
          <cell r="B190" t="str">
            <v>SECRETARIA PSIQUIATRA</v>
          </cell>
        </row>
        <row r="191">
          <cell r="A191">
            <v>9450</v>
          </cell>
          <cell r="B191" t="str">
            <v>ASISTENTE SOCIAL</v>
          </cell>
        </row>
        <row r="192">
          <cell r="A192">
            <v>9460</v>
          </cell>
          <cell r="B192" t="str">
            <v>SECRETARIO ASIST. SOCIAL</v>
          </cell>
        </row>
        <row r="193">
          <cell r="A193">
            <v>170000</v>
          </cell>
          <cell r="B193" t="str">
            <v>06 DEPARTAMENTO DE CAAZAPA</v>
          </cell>
        </row>
        <row r="194">
          <cell r="A194">
            <v>207100</v>
          </cell>
          <cell r="B194" t="str">
            <v>JUZG. PENAL DE GARANTIAS SAN JUAN NEPOMUCENO</v>
          </cell>
        </row>
        <row r="195">
          <cell r="A195">
            <v>207110</v>
          </cell>
          <cell r="B195" t="str">
            <v>SECRETARIO ACTUARIO JUDICIAL</v>
          </cell>
        </row>
        <row r="196">
          <cell r="A196">
            <v>207120</v>
          </cell>
          <cell r="B196" t="str">
            <v>UJIER NOTIFICADOR</v>
          </cell>
        </row>
        <row r="197">
          <cell r="A197">
            <v>207130</v>
          </cell>
          <cell r="B197" t="str">
            <v>OFICIAL DE SECRETARIA</v>
          </cell>
        </row>
        <row r="198">
          <cell r="A198">
            <v>207140</v>
          </cell>
          <cell r="B198" t="str">
            <v>DACTILOGRAFO</v>
          </cell>
        </row>
        <row r="199">
          <cell r="A199">
            <v>207150</v>
          </cell>
          <cell r="B199" t="str">
            <v>OFICINA ADMIN. SAN JUAN NEPOMUCENO</v>
          </cell>
        </row>
        <row r="200">
          <cell r="A200">
            <v>207160</v>
          </cell>
          <cell r="B200" t="str">
            <v>ENCARGADO</v>
          </cell>
        </row>
        <row r="201">
          <cell r="A201">
            <v>207170</v>
          </cell>
          <cell r="B201" t="str">
            <v>JUZG. 1RA. INST. C.C.NIÑEZ Y ADOLES SAN JUAN NEPOMUCENO</v>
          </cell>
        </row>
        <row r="202">
          <cell r="A202">
            <v>207180</v>
          </cell>
          <cell r="B202" t="str">
            <v>JUEZ</v>
          </cell>
        </row>
        <row r="203">
          <cell r="A203">
            <v>207190</v>
          </cell>
          <cell r="B203" t="str">
            <v>SECRETARIO ACTUARIO JUDICIAL</v>
          </cell>
        </row>
        <row r="204">
          <cell r="A204">
            <v>207210</v>
          </cell>
          <cell r="B204" t="str">
            <v>OFICAL DE SECRETARIA</v>
          </cell>
        </row>
        <row r="205">
          <cell r="A205">
            <v>207230</v>
          </cell>
          <cell r="B205" t="str">
            <v>DACTILOGRAFO</v>
          </cell>
        </row>
        <row r="206">
          <cell r="A206">
            <v>207250</v>
          </cell>
          <cell r="B206" t="str">
            <v>UJIER</v>
          </cell>
        </row>
        <row r="208">
          <cell r="B208" t="str">
            <v>TOTAL MENSUAL</v>
          </cell>
        </row>
        <row r="209">
          <cell r="B209" t="str">
            <v>TOTAL ANUAL</v>
          </cell>
        </row>
        <row r="215">
          <cell r="B215" t="str">
            <v>TIPO DE PRESUP.</v>
          </cell>
        </row>
        <row r="216">
          <cell r="B216" t="str">
            <v>PROGRAMA</v>
          </cell>
        </row>
        <row r="217">
          <cell r="B217" t="str">
            <v>SUB -PROGRAMA</v>
          </cell>
        </row>
        <row r="218">
          <cell r="B218" t="str">
            <v>OBJETO</v>
          </cell>
        </row>
        <row r="219">
          <cell r="B219" t="str">
            <v>F.F.</v>
          </cell>
        </row>
        <row r="220">
          <cell r="B220" t="str">
            <v>UNID. RESPONS.</v>
          </cell>
        </row>
        <row r="221">
          <cell r="B221" t="str">
            <v>04 DEPARTAMENTO DE GUAIRA</v>
          </cell>
        </row>
        <row r="222">
          <cell r="A222">
            <v>2060</v>
          </cell>
          <cell r="B222" t="str">
            <v>MIEMBROS TRIB. PENAL ADOLES</v>
          </cell>
        </row>
        <row r="223">
          <cell r="A223">
            <v>2200</v>
          </cell>
          <cell r="B223" t="str">
            <v>JUEZ EN LO PENAL ADOLESCENCIA</v>
          </cell>
        </row>
        <row r="224">
          <cell r="B224" t="str">
            <v>06 DEPARTAMENTO DE CAAZAPA</v>
          </cell>
        </row>
        <row r="225">
          <cell r="A225">
            <v>10100</v>
          </cell>
          <cell r="B225" t="str">
            <v>JUEZ  1ra. INST. NIÑEZ Y ADOLESC.</v>
          </cell>
        </row>
        <row r="226">
          <cell r="B226" t="str">
            <v>TOTAL MENSUAL</v>
          </cell>
        </row>
        <row r="227">
          <cell r="B227" t="str">
            <v>TOTAL ANUAL</v>
          </cell>
        </row>
        <row r="234">
          <cell r="B234" t="str">
            <v>TIPO DE PRESUP.</v>
          </cell>
        </row>
        <row r="235">
          <cell r="B235" t="str">
            <v>PROGRAMA</v>
          </cell>
        </row>
        <row r="236">
          <cell r="B236" t="str">
            <v>SUB -PROGRAMA</v>
          </cell>
        </row>
        <row r="237">
          <cell r="B237" t="str">
            <v>OBJETO</v>
          </cell>
        </row>
        <row r="238">
          <cell r="B238" t="str">
            <v>F.F.</v>
          </cell>
        </row>
        <row r="239">
          <cell r="B239" t="str">
            <v>UNID. RESPONS.</v>
          </cell>
        </row>
        <row r="240">
          <cell r="A240">
            <v>1000</v>
          </cell>
          <cell r="B240" t="str">
            <v>CIRCUNSCRIPCION JUDICIAL ENCARNACION</v>
          </cell>
        </row>
        <row r="241">
          <cell r="A241">
            <v>2000</v>
          </cell>
          <cell r="B241" t="str">
            <v>07 DEPARTAMENTO DE ITAPUA</v>
          </cell>
        </row>
        <row r="242">
          <cell r="A242">
            <v>14010</v>
          </cell>
          <cell r="B242" t="str">
            <v>TRIB. APELAC. C.C. LAB. Y CRIMINAL</v>
          </cell>
        </row>
        <row r="243">
          <cell r="A243">
            <v>14020</v>
          </cell>
          <cell r="B243" t="str">
            <v>MIEMBRO</v>
          </cell>
        </row>
        <row r="244">
          <cell r="A244">
            <v>14040</v>
          </cell>
          <cell r="B244" t="str">
            <v>SECRETARIO ACTUARIO JUDICIAL</v>
          </cell>
        </row>
        <row r="245">
          <cell r="A245">
            <v>14050</v>
          </cell>
          <cell r="B245" t="str">
            <v>UJIER NOTIFICADOR</v>
          </cell>
        </row>
        <row r="246">
          <cell r="A246">
            <v>14060</v>
          </cell>
          <cell r="B246" t="str">
            <v>OFICIAL DE SECRETARI</v>
          </cell>
        </row>
        <row r="247">
          <cell r="A247">
            <v>14070</v>
          </cell>
          <cell r="B247" t="str">
            <v>DACTILOGRAFO</v>
          </cell>
        </row>
        <row r="248">
          <cell r="A248">
            <v>32260</v>
          </cell>
          <cell r="B248" t="str">
            <v>OFICINA DE MEDIACION</v>
          </cell>
        </row>
        <row r="249">
          <cell r="A249">
            <v>32270</v>
          </cell>
          <cell r="B249" t="str">
            <v>MEDIADOR PENAL ADOLESC</v>
          </cell>
        </row>
        <row r="250">
          <cell r="A250">
            <v>32280</v>
          </cell>
          <cell r="B250" t="str">
            <v>MEDIADOR NIÑEZ Y ADOLESC.</v>
          </cell>
        </row>
        <row r="251">
          <cell r="A251">
            <v>32300</v>
          </cell>
          <cell r="B251" t="str">
            <v>OFICINA DE COORDINACION</v>
          </cell>
        </row>
        <row r="252">
          <cell r="A252">
            <v>32310</v>
          </cell>
          <cell r="B252" t="str">
            <v>COORD. ASESORIA DE PRUEBAS</v>
          </cell>
        </row>
        <row r="253">
          <cell r="A253">
            <v>32310</v>
          </cell>
          <cell r="B253" t="str">
            <v>SECRETARIO OFIC. COORD.</v>
          </cell>
        </row>
        <row r="254">
          <cell r="A254">
            <v>32350</v>
          </cell>
          <cell r="B254" t="str">
            <v>ASISTENCIA SOCIAL</v>
          </cell>
        </row>
        <row r="255">
          <cell r="A255">
            <v>32360</v>
          </cell>
          <cell r="B255" t="str">
            <v>PSICOLOGO</v>
          </cell>
        </row>
        <row r="256">
          <cell r="A256">
            <v>32365</v>
          </cell>
          <cell r="B256" t="str">
            <v>PSIQUIATRA</v>
          </cell>
        </row>
        <row r="257">
          <cell r="A257">
            <v>32368</v>
          </cell>
          <cell r="B257" t="str">
            <v>SECRETARIO PSICOLOGO</v>
          </cell>
        </row>
        <row r="258">
          <cell r="A258">
            <v>32369</v>
          </cell>
          <cell r="B258" t="str">
            <v>SECRETARIO PSIQUIATRA</v>
          </cell>
        </row>
        <row r="259">
          <cell r="A259">
            <v>32380</v>
          </cell>
          <cell r="B259" t="str">
            <v>ASISTENTE SOCIAL</v>
          </cell>
        </row>
        <row r="260">
          <cell r="A260">
            <v>32385</v>
          </cell>
          <cell r="B260" t="str">
            <v>SECRETARIO ASIST. SOCIAL</v>
          </cell>
        </row>
        <row r="261">
          <cell r="A261">
            <v>264010</v>
          </cell>
          <cell r="B261" t="str">
            <v>JUZG. GARANTIA DE SAN PEDRO DEL PARANA</v>
          </cell>
        </row>
        <row r="262">
          <cell r="A262">
            <v>264020</v>
          </cell>
          <cell r="B262" t="str">
            <v>JUEZ</v>
          </cell>
        </row>
        <row r="263">
          <cell r="A263">
            <v>264030</v>
          </cell>
          <cell r="B263" t="str">
            <v>SECRETARIO ACTUARIO JUDICIAL</v>
          </cell>
        </row>
        <row r="264">
          <cell r="A264">
            <v>264040</v>
          </cell>
          <cell r="B264" t="str">
            <v>OFICIAL DE SECRETARIA</v>
          </cell>
        </row>
        <row r="265">
          <cell r="A265">
            <v>264050</v>
          </cell>
          <cell r="B265" t="str">
            <v>DACTILOGRAFO</v>
          </cell>
        </row>
        <row r="266">
          <cell r="A266">
            <v>264060</v>
          </cell>
          <cell r="B266" t="str">
            <v>UJIER NOTIFICADOR</v>
          </cell>
        </row>
        <row r="267">
          <cell r="A267">
            <v>264070</v>
          </cell>
          <cell r="B267" t="str">
            <v>JUZG.GARANTIA TOMAS ROMERO PEREIRA</v>
          </cell>
        </row>
        <row r="268">
          <cell r="A268">
            <v>264080</v>
          </cell>
          <cell r="B268" t="str">
            <v>JUEZ</v>
          </cell>
        </row>
        <row r="269">
          <cell r="A269">
            <v>264090</v>
          </cell>
          <cell r="B269" t="str">
            <v>SECRETARIO ACTUARIO JUDICIAL</v>
          </cell>
        </row>
        <row r="270">
          <cell r="A270">
            <v>264100</v>
          </cell>
          <cell r="B270" t="str">
            <v>OFICIAL DE SECRETARIA</v>
          </cell>
        </row>
        <row r="271">
          <cell r="A271">
            <v>264110</v>
          </cell>
          <cell r="B271" t="str">
            <v>DACTILOGRAFO</v>
          </cell>
        </row>
        <row r="272">
          <cell r="A272">
            <v>264120</v>
          </cell>
          <cell r="B272" t="str">
            <v>UJIER NOTIFICADOR</v>
          </cell>
        </row>
        <row r="274">
          <cell r="B274" t="str">
            <v>TOTAL MENSUAL</v>
          </cell>
        </row>
        <row r="275">
          <cell r="B275" t="str">
            <v>TOTAL ANUAL</v>
          </cell>
        </row>
        <row r="283">
          <cell r="B283" t="str">
            <v>TIPO DE PRESUP.</v>
          </cell>
        </row>
        <row r="284">
          <cell r="B284" t="str">
            <v>PROGRAMA</v>
          </cell>
        </row>
        <row r="285">
          <cell r="B285" t="str">
            <v>SUB -PROGRAMA</v>
          </cell>
        </row>
        <row r="286">
          <cell r="B286" t="str">
            <v>OBJETO</v>
          </cell>
        </row>
        <row r="287">
          <cell r="B287" t="str">
            <v>F.F.</v>
          </cell>
        </row>
        <row r="288">
          <cell r="B288" t="str">
            <v>UNID. RESPONS.</v>
          </cell>
        </row>
        <row r="289">
          <cell r="B289" t="str">
            <v>07 DEPARTAMENTO DE ITAPUA</v>
          </cell>
        </row>
        <row r="290">
          <cell r="A290">
            <v>2010</v>
          </cell>
          <cell r="B290" t="str">
            <v>MIEMBROS DE TRIBUNALES</v>
          </cell>
        </row>
        <row r="291">
          <cell r="A291">
            <v>11010</v>
          </cell>
          <cell r="B291" t="str">
            <v>JUEZ EN LO PENAL</v>
          </cell>
        </row>
        <row r="292">
          <cell r="B292" t="str">
            <v>TOTAL MENSUAL</v>
          </cell>
        </row>
        <row r="293">
          <cell r="B293" t="str">
            <v>TOTAL ANUAL</v>
          </cell>
        </row>
        <row r="295">
          <cell r="B295" t="str">
            <v>TIPO DE PRESUP.</v>
          </cell>
        </row>
        <row r="296">
          <cell r="B296" t="str">
            <v>PROGRAMA</v>
          </cell>
        </row>
        <row r="297">
          <cell r="B297" t="str">
            <v>SUB -PROGRAMA</v>
          </cell>
        </row>
        <row r="298">
          <cell r="B298" t="str">
            <v>OBJETO</v>
          </cell>
        </row>
        <row r="299">
          <cell r="B299" t="str">
            <v>F.F.</v>
          </cell>
        </row>
        <row r="300">
          <cell r="B300" t="str">
            <v>UNID. RESPONS.</v>
          </cell>
        </row>
        <row r="301">
          <cell r="A301">
            <v>1000</v>
          </cell>
          <cell r="B301" t="str">
            <v>01 DEPARTAMENTO DE CONCEPCION</v>
          </cell>
        </row>
        <row r="302">
          <cell r="A302">
            <v>14050</v>
          </cell>
          <cell r="B302" t="str">
            <v>OFICINA DE COORDINACION</v>
          </cell>
        </row>
        <row r="303">
          <cell r="A303">
            <v>14100</v>
          </cell>
          <cell r="B303" t="str">
            <v>COORD. ASESORIA DE PRUEBAS</v>
          </cell>
        </row>
        <row r="304">
          <cell r="A304">
            <v>14150</v>
          </cell>
          <cell r="B304" t="str">
            <v>SECRETARIO OFIC. COORD</v>
          </cell>
        </row>
        <row r="305">
          <cell r="A305">
            <v>26200</v>
          </cell>
          <cell r="B305" t="str">
            <v>OFICINA DE MEDIACION</v>
          </cell>
        </row>
        <row r="306">
          <cell r="A306">
            <v>26210</v>
          </cell>
          <cell r="B306" t="str">
            <v>MEDIADOR PENAL ADOLESC</v>
          </cell>
        </row>
        <row r="307">
          <cell r="A307">
            <v>26220</v>
          </cell>
          <cell r="B307" t="str">
            <v>MEDIADOR NIÑEZ Y ADOLESC</v>
          </cell>
        </row>
        <row r="308">
          <cell r="A308">
            <v>26300</v>
          </cell>
          <cell r="B308" t="str">
            <v>ASISTENCIA SOCIAL</v>
          </cell>
        </row>
        <row r="309">
          <cell r="A309">
            <v>26310</v>
          </cell>
          <cell r="B309" t="str">
            <v>PSICOLOGO</v>
          </cell>
        </row>
        <row r="310">
          <cell r="A310">
            <v>26320</v>
          </cell>
          <cell r="B310" t="str">
            <v>PSIQUIATRA</v>
          </cell>
        </row>
        <row r="311">
          <cell r="A311">
            <v>26325</v>
          </cell>
          <cell r="B311" t="str">
            <v>SECRETARIO PSICOLOGO</v>
          </cell>
        </row>
        <row r="312">
          <cell r="A312">
            <v>26327</v>
          </cell>
          <cell r="B312" t="str">
            <v>SECRETARIO PSIQUIATRA</v>
          </cell>
        </row>
        <row r="313">
          <cell r="A313">
            <v>26350</v>
          </cell>
          <cell r="B313" t="str">
            <v>ASISTENTE SOCIAL</v>
          </cell>
        </row>
        <row r="314">
          <cell r="A314">
            <v>26355</v>
          </cell>
          <cell r="B314" t="str">
            <v>SECRETARIO ASISTENTE SOCIAL</v>
          </cell>
        </row>
        <row r="315">
          <cell r="A315">
            <v>141000</v>
          </cell>
          <cell r="B315" t="str">
            <v>16 DEPARTAMENTO DE ALTO PARAGUAY</v>
          </cell>
        </row>
        <row r="316">
          <cell r="A316">
            <v>141100</v>
          </cell>
          <cell r="B316" t="str">
            <v>JUZG. DE 1ra. INST. C.C.,LAB.,T. M. PUERTO CASADO</v>
          </cell>
        </row>
        <row r="317">
          <cell r="A317">
            <v>141110</v>
          </cell>
          <cell r="B317" t="str">
            <v>JUEZ</v>
          </cell>
        </row>
        <row r="318">
          <cell r="A318">
            <v>141120</v>
          </cell>
          <cell r="B318" t="str">
            <v>SECRETARIO ACTUARIO JUDICIAL</v>
          </cell>
        </row>
        <row r="319">
          <cell r="A319">
            <v>141130</v>
          </cell>
          <cell r="B319" t="str">
            <v>OFICIAL DE SECRETARIA</v>
          </cell>
        </row>
        <row r="320">
          <cell r="A320">
            <v>141150</v>
          </cell>
          <cell r="B320" t="str">
            <v>UJIER NOTIFICADOR</v>
          </cell>
        </row>
        <row r="321">
          <cell r="A321">
            <v>141140</v>
          </cell>
          <cell r="B321" t="str">
            <v>DACTILOGRAFO</v>
          </cell>
        </row>
        <row r="323">
          <cell r="B323" t="str">
            <v>TOTAL MENSUAL</v>
          </cell>
        </row>
        <row r="324">
          <cell r="B324" t="str">
            <v>TOTAL ANUAL</v>
          </cell>
        </row>
        <row r="330">
          <cell r="B330" t="str">
            <v>TIPO DE PRESUP.</v>
          </cell>
        </row>
        <row r="331">
          <cell r="B331" t="str">
            <v>PROGRAMA</v>
          </cell>
        </row>
        <row r="332">
          <cell r="B332" t="str">
            <v>SUB -PROGRAMA</v>
          </cell>
        </row>
        <row r="333">
          <cell r="B333" t="str">
            <v>OBJETO</v>
          </cell>
        </row>
        <row r="334">
          <cell r="B334" t="str">
            <v>F.F.</v>
          </cell>
        </row>
        <row r="335">
          <cell r="B335" t="str">
            <v>UNID. RESPONS.</v>
          </cell>
        </row>
        <row r="336">
          <cell r="B336" t="str">
            <v>01 DEPARTAMENTO DE CONCEPCION</v>
          </cell>
        </row>
        <row r="337">
          <cell r="B337" t="str">
            <v>16 DEPARTAMENTO DE ALTO PARAGUAY</v>
          </cell>
        </row>
        <row r="338">
          <cell r="A338">
            <v>15100</v>
          </cell>
          <cell r="B338" t="str">
            <v>JUEZ DE 1ra. INSTANCIA</v>
          </cell>
        </row>
        <row r="339">
          <cell r="B339" t="str">
            <v>TOTAL MENSUAL</v>
          </cell>
        </row>
        <row r="340">
          <cell r="B340" t="str">
            <v>TOTAL ANUAL</v>
          </cell>
        </row>
        <row r="346">
          <cell r="B346" t="str">
            <v>TIPO DE PRESUP.</v>
          </cell>
        </row>
        <row r="347">
          <cell r="B347" t="str">
            <v>PROGRAMA</v>
          </cell>
        </row>
        <row r="348">
          <cell r="B348" t="str">
            <v>SUB -PROGRAMA</v>
          </cell>
        </row>
        <row r="349">
          <cell r="B349" t="str">
            <v>OBJETO</v>
          </cell>
        </row>
        <row r="350">
          <cell r="B350" t="str">
            <v>F.F.</v>
          </cell>
        </row>
        <row r="351">
          <cell r="B351" t="str">
            <v>UNID. RESPONS.</v>
          </cell>
        </row>
        <row r="353">
          <cell r="A353">
            <v>1000</v>
          </cell>
          <cell r="B353" t="str">
            <v>10 DEPARTAMENTO DE ALTO PARANA</v>
          </cell>
        </row>
        <row r="354">
          <cell r="A354">
            <v>2000</v>
          </cell>
          <cell r="B354" t="str">
            <v>CIRCUNSC. JUD. ALTO PARANA Y CANINDEYU</v>
          </cell>
        </row>
        <row r="355">
          <cell r="A355">
            <v>23140</v>
          </cell>
          <cell r="B355" t="str">
            <v>OFICINA DE COORDINACION</v>
          </cell>
        </row>
        <row r="356">
          <cell r="A356">
            <v>23150</v>
          </cell>
          <cell r="B356" t="str">
            <v>COORID. ASESORIA DE PRUEBAS</v>
          </cell>
        </row>
        <row r="357">
          <cell r="A357">
            <v>23155</v>
          </cell>
          <cell r="B357" t="str">
            <v>SECRETARIO ASESORIA DE PRUEBA</v>
          </cell>
        </row>
        <row r="358">
          <cell r="A358">
            <v>23155</v>
          </cell>
          <cell r="B358" t="str">
            <v>OFICINA DE MEDIACION</v>
          </cell>
        </row>
        <row r="359">
          <cell r="A359">
            <v>23160</v>
          </cell>
          <cell r="B359" t="str">
            <v>MEDIADOR PENAL ADOLESCENCIA</v>
          </cell>
        </row>
        <row r="360">
          <cell r="A360">
            <v>23170</v>
          </cell>
          <cell r="B360" t="str">
            <v>MEDIADOR NIÑEZ Y ADOLESCENCIA</v>
          </cell>
        </row>
        <row r="361">
          <cell r="A361">
            <v>23180</v>
          </cell>
          <cell r="B361" t="str">
            <v>ASISTENCIA SOCIAL</v>
          </cell>
        </row>
        <row r="362">
          <cell r="A362">
            <v>23190</v>
          </cell>
          <cell r="B362" t="str">
            <v>PSICOLOGO</v>
          </cell>
        </row>
        <row r="363">
          <cell r="A363">
            <v>23200</v>
          </cell>
          <cell r="B363" t="str">
            <v>PSIQUIATRA</v>
          </cell>
        </row>
        <row r="364">
          <cell r="A364">
            <v>23205</v>
          </cell>
          <cell r="B364" t="str">
            <v>SECRETARIO PSICOLOGO</v>
          </cell>
        </row>
        <row r="365">
          <cell r="A365">
            <v>23210</v>
          </cell>
          <cell r="B365" t="str">
            <v>SECRETARIO PSIQUIATRA</v>
          </cell>
        </row>
        <row r="366">
          <cell r="A366">
            <v>23230</v>
          </cell>
          <cell r="B366" t="str">
            <v>ASISTENTE SOCIAL</v>
          </cell>
        </row>
        <row r="367">
          <cell r="A367">
            <v>23235</v>
          </cell>
          <cell r="B367" t="str">
            <v>SECRETARIO ASISTENTE SOCIAL</v>
          </cell>
        </row>
        <row r="369">
          <cell r="B369" t="str">
            <v>TOTAL MENSUAL</v>
          </cell>
        </row>
        <row r="370">
          <cell r="B370" t="str">
            <v>TOTAL ANUAL</v>
          </cell>
        </row>
        <row r="376">
          <cell r="B376" t="str">
            <v>TIPO DE PRESUP.</v>
          </cell>
        </row>
        <row r="377">
          <cell r="B377" t="str">
            <v>PROGRAMA</v>
          </cell>
        </row>
        <row r="378">
          <cell r="B378" t="str">
            <v>SUB -PROGRAMA</v>
          </cell>
        </row>
        <row r="379">
          <cell r="B379" t="str">
            <v>OBJETO</v>
          </cell>
        </row>
        <row r="380">
          <cell r="B380" t="str">
            <v>F.F.</v>
          </cell>
        </row>
        <row r="381">
          <cell r="B381" t="str">
            <v>UNID. RESPONS.</v>
          </cell>
        </row>
        <row r="383">
          <cell r="B383" t="str">
            <v>10 DEPARTAMENTO DE ALTO PARANA</v>
          </cell>
        </row>
        <row r="384">
          <cell r="B384" t="str">
            <v>TOTAL MENSUAL</v>
          </cell>
        </row>
        <row r="385">
          <cell r="B385" t="str">
            <v>TOTAL ANUAL</v>
          </cell>
        </row>
        <row r="388">
          <cell r="B388" t="str">
            <v>TIPO DE PRESUP.</v>
          </cell>
        </row>
        <row r="389">
          <cell r="B389" t="str">
            <v>PROGRAMA</v>
          </cell>
        </row>
        <row r="390">
          <cell r="B390" t="str">
            <v>SUB -PROGRAMA</v>
          </cell>
        </row>
        <row r="391">
          <cell r="B391" t="str">
            <v>OBJETO</v>
          </cell>
        </row>
        <row r="392">
          <cell r="B392" t="str">
            <v>F.F.</v>
          </cell>
        </row>
        <row r="393">
          <cell r="B393" t="str">
            <v>UNID. RESPONS.</v>
          </cell>
        </row>
        <row r="395">
          <cell r="A395">
            <v>1000</v>
          </cell>
          <cell r="B395" t="str">
            <v>13 DEPARTAMENTO DE</v>
          </cell>
        </row>
        <row r="396">
          <cell r="A396">
            <v>9010</v>
          </cell>
          <cell r="B396" t="str">
            <v>TRIBU.APEL.DE LA NIÑEZ Y ADOLESC.</v>
          </cell>
        </row>
        <row r="397">
          <cell r="A397">
            <v>9020</v>
          </cell>
          <cell r="B397" t="str">
            <v>MIEMBRO</v>
          </cell>
        </row>
        <row r="398">
          <cell r="A398">
            <v>9050</v>
          </cell>
          <cell r="B398" t="str">
            <v>SECRETARIO ACTUARIO JUDICIAL</v>
          </cell>
        </row>
        <row r="399">
          <cell r="A399">
            <v>9060</v>
          </cell>
          <cell r="B399" t="str">
            <v>UJIER NOTIFICADOR</v>
          </cell>
        </row>
        <row r="400">
          <cell r="A400">
            <v>9070</v>
          </cell>
          <cell r="B400" t="str">
            <v>DACTILOGRAFO</v>
          </cell>
        </row>
        <row r="401">
          <cell r="A401">
            <v>9080</v>
          </cell>
          <cell r="B401" t="str">
            <v>OFICIAL DE SECRETARI</v>
          </cell>
        </row>
        <row r="402">
          <cell r="A402">
            <v>9090</v>
          </cell>
          <cell r="B402" t="str">
            <v>TRIBUNAL APELACION PENAL ADOLESCENCIA</v>
          </cell>
        </row>
        <row r="403">
          <cell r="A403">
            <v>9100</v>
          </cell>
          <cell r="B403" t="str">
            <v>MIEMBRO</v>
          </cell>
        </row>
        <row r="404">
          <cell r="A404">
            <v>9110</v>
          </cell>
          <cell r="B404" t="str">
            <v>SECRETARIO ACTUARIO JUDICIAL</v>
          </cell>
        </row>
        <row r="405">
          <cell r="A405">
            <v>9120</v>
          </cell>
          <cell r="B405" t="str">
            <v>UJIER NOTIFICADOR</v>
          </cell>
        </row>
        <row r="406">
          <cell r="A406">
            <v>9130</v>
          </cell>
          <cell r="B406" t="str">
            <v>OFICIAL DE SECRETARI</v>
          </cell>
        </row>
        <row r="407">
          <cell r="A407">
            <v>9140</v>
          </cell>
          <cell r="B407" t="str">
            <v>DACTILOGRAFO</v>
          </cell>
        </row>
        <row r="408">
          <cell r="A408">
            <v>9150</v>
          </cell>
          <cell r="B408" t="str">
            <v>JUZG. PENAL ADOLES.  P.J.CABALLERO</v>
          </cell>
        </row>
        <row r="409">
          <cell r="A409">
            <v>9160</v>
          </cell>
          <cell r="B409" t="str">
            <v>JUEZ</v>
          </cell>
        </row>
        <row r="410">
          <cell r="A410">
            <v>9170</v>
          </cell>
          <cell r="B410" t="str">
            <v>SECRETARIO ACTUARIO JUDICIAL</v>
          </cell>
        </row>
        <row r="411">
          <cell r="A411">
            <v>9180</v>
          </cell>
          <cell r="B411" t="str">
            <v>UJIER NOTIFICADOR</v>
          </cell>
        </row>
        <row r="412">
          <cell r="A412">
            <v>9190</v>
          </cell>
          <cell r="B412" t="str">
            <v>OFICIAL DE SECRETARI</v>
          </cell>
        </row>
        <row r="413">
          <cell r="A413">
            <v>9200</v>
          </cell>
          <cell r="B413" t="str">
            <v>DACTILOGRAFO</v>
          </cell>
        </row>
        <row r="414">
          <cell r="A414">
            <v>9270</v>
          </cell>
          <cell r="B414" t="str">
            <v>OFICINA DE COORDINACION</v>
          </cell>
        </row>
        <row r="415">
          <cell r="A415">
            <v>9280</v>
          </cell>
          <cell r="B415" t="str">
            <v>COORD. ASESORIA DE PRUEBAS</v>
          </cell>
        </row>
        <row r="416">
          <cell r="A416">
            <v>9285</v>
          </cell>
          <cell r="B416" t="str">
            <v>SECRETARIO OFIC. COORDINACION</v>
          </cell>
        </row>
        <row r="417">
          <cell r="A417">
            <v>9310</v>
          </cell>
          <cell r="B417" t="str">
            <v>JUZG. 1RA. INST. NIÑEZ Y ADOLESCENCIA</v>
          </cell>
        </row>
        <row r="418">
          <cell r="A418">
            <v>9320</v>
          </cell>
          <cell r="B418" t="str">
            <v>JUEZ</v>
          </cell>
        </row>
        <row r="419">
          <cell r="A419">
            <v>9330</v>
          </cell>
          <cell r="B419" t="str">
            <v>SECRETARIO ACTUARIO JUDICIAL</v>
          </cell>
        </row>
        <row r="420">
          <cell r="A420">
            <v>9340</v>
          </cell>
          <cell r="B420" t="str">
            <v>UJIER NOTIFICADOR</v>
          </cell>
        </row>
        <row r="421">
          <cell r="A421">
            <v>9350</v>
          </cell>
          <cell r="B421" t="str">
            <v>OFICIAL DE SECRETARIA</v>
          </cell>
        </row>
        <row r="422">
          <cell r="A422">
            <v>9360</v>
          </cell>
          <cell r="B422" t="str">
            <v>DACTILOGRAFO</v>
          </cell>
        </row>
        <row r="423">
          <cell r="A423">
            <v>9430</v>
          </cell>
          <cell r="B423" t="str">
            <v>OFICINA DE MEDIACION</v>
          </cell>
        </row>
        <row r="424">
          <cell r="A424">
            <v>9440</v>
          </cell>
          <cell r="B424" t="str">
            <v>MEDIADOR PENAL ADOLESCENCIA</v>
          </cell>
        </row>
        <row r="425">
          <cell r="A425">
            <v>9450</v>
          </cell>
          <cell r="B425" t="str">
            <v>MEDIADOR NIÑEZ Y ADOLESCENCIA</v>
          </cell>
        </row>
        <row r="426">
          <cell r="A426">
            <v>9460</v>
          </cell>
          <cell r="B426" t="str">
            <v>ASISTENCIA SOCIAL</v>
          </cell>
        </row>
        <row r="427">
          <cell r="A427">
            <v>9470</v>
          </cell>
          <cell r="B427" t="str">
            <v>PSICOLOGO</v>
          </cell>
        </row>
        <row r="428">
          <cell r="A428">
            <v>9480</v>
          </cell>
          <cell r="B428" t="str">
            <v>PSIQUIATRA</v>
          </cell>
        </row>
        <row r="429">
          <cell r="A429">
            <v>9485</v>
          </cell>
          <cell r="B429" t="str">
            <v>SECRETARIO PSICOLOGO</v>
          </cell>
        </row>
        <row r="430">
          <cell r="A430">
            <v>9487</v>
          </cell>
          <cell r="B430" t="str">
            <v>SECRETARIO PSIQUIATRA</v>
          </cell>
        </row>
        <row r="431">
          <cell r="A431">
            <v>9510</v>
          </cell>
          <cell r="B431" t="str">
            <v>ASISTENTE SOCIAL</v>
          </cell>
        </row>
        <row r="432">
          <cell r="A432">
            <v>9515</v>
          </cell>
          <cell r="B432" t="str">
            <v>SECRETARIO ASISTENTE SOCIAL</v>
          </cell>
        </row>
        <row r="433">
          <cell r="A433">
            <v>21010</v>
          </cell>
          <cell r="B433" t="str">
            <v>JUZGADO DE LA NIÑEZ Y ADOLEC. CIVIL</v>
          </cell>
        </row>
        <row r="434">
          <cell r="A434">
            <v>21020</v>
          </cell>
          <cell r="B434" t="str">
            <v>JUEZ</v>
          </cell>
        </row>
        <row r="435">
          <cell r="A435">
            <v>21030</v>
          </cell>
          <cell r="B435" t="str">
            <v>SECRETARIO ACTUARIO JUDICIAL</v>
          </cell>
        </row>
        <row r="436">
          <cell r="A436">
            <v>21040</v>
          </cell>
          <cell r="B436" t="str">
            <v>UJIER NOTIFICADOR</v>
          </cell>
        </row>
        <row r="437">
          <cell r="A437">
            <v>21050</v>
          </cell>
          <cell r="B437" t="str">
            <v>OFICIAL DE SECRETARI</v>
          </cell>
        </row>
        <row r="438">
          <cell r="A438">
            <v>21060</v>
          </cell>
          <cell r="B438" t="str">
            <v>DACTILOGRAFO</v>
          </cell>
        </row>
        <row r="439">
          <cell r="A439">
            <v>50010</v>
          </cell>
          <cell r="B439" t="str">
            <v>JUZGADO DE LA NIÑEZ Y ADOLEC. PENAL</v>
          </cell>
        </row>
        <row r="440">
          <cell r="A440">
            <v>50020</v>
          </cell>
          <cell r="B440" t="str">
            <v>JUEZ</v>
          </cell>
        </row>
        <row r="441">
          <cell r="A441">
            <v>50030</v>
          </cell>
          <cell r="B441" t="str">
            <v>ACTUARIO</v>
          </cell>
        </row>
        <row r="442">
          <cell r="A442">
            <v>50040</v>
          </cell>
          <cell r="B442" t="str">
            <v>UJIER</v>
          </cell>
        </row>
        <row r="443">
          <cell r="A443">
            <v>50050</v>
          </cell>
          <cell r="B443" t="str">
            <v>OFICIAL DE SECRETARI</v>
          </cell>
        </row>
        <row r="444">
          <cell r="A444">
            <v>50060</v>
          </cell>
          <cell r="B444" t="str">
            <v>DACTILOGRAFO</v>
          </cell>
        </row>
        <row r="446">
          <cell r="B446" t="str">
            <v>TOTAL MENSUAL</v>
          </cell>
        </row>
        <row r="447">
          <cell r="B447" t="str">
            <v>TOTAL ANUAL</v>
          </cell>
        </row>
        <row r="453">
          <cell r="B453" t="str">
            <v>TIPO DE PRESUP.</v>
          </cell>
        </row>
        <row r="454">
          <cell r="B454" t="str">
            <v>PROGRAMA</v>
          </cell>
        </row>
        <row r="455">
          <cell r="B455" t="str">
            <v>SUB -PROGRAMA</v>
          </cell>
        </row>
        <row r="456">
          <cell r="B456" t="str">
            <v>OBJETO</v>
          </cell>
        </row>
        <row r="457">
          <cell r="B457" t="str">
            <v>F.F.</v>
          </cell>
        </row>
        <row r="458">
          <cell r="B458" t="str">
            <v>UNID. RESPONS.</v>
          </cell>
        </row>
        <row r="459">
          <cell r="B459" t="str">
            <v>13 DEPARTAMENTO DE AMAMBAY</v>
          </cell>
        </row>
        <row r="460">
          <cell r="A460">
            <v>2010</v>
          </cell>
          <cell r="B460" t="str">
            <v>MIEMBROS TRIBUNALES</v>
          </cell>
        </row>
        <row r="461">
          <cell r="A461">
            <v>2100</v>
          </cell>
          <cell r="B461" t="str">
            <v>MIEMBROS TRIB. PENAL MEDIDAS</v>
          </cell>
        </row>
        <row r="462">
          <cell r="A462">
            <v>2120</v>
          </cell>
          <cell r="B462" t="str">
            <v>JUEZ PENAL ADOLES. P.J. CABALLERO</v>
          </cell>
        </row>
        <row r="463">
          <cell r="A463">
            <v>2140</v>
          </cell>
          <cell r="B463" t="str">
            <v>JUEZ DE LA NIÑEZ Y ADOLESCENCIA</v>
          </cell>
        </row>
        <row r="464">
          <cell r="A464">
            <v>3010</v>
          </cell>
          <cell r="B464" t="str">
            <v>JUEZ 1RA. INST. NIÑEZ Y A</v>
          </cell>
        </row>
        <row r="465">
          <cell r="A465">
            <v>8010</v>
          </cell>
          <cell r="B465" t="str">
            <v>JUEZ EN LO PENAL NIÑEZ</v>
          </cell>
        </row>
        <row r="466">
          <cell r="B466" t="str">
            <v>TOTAL MENSUAL</v>
          </cell>
        </row>
        <row r="467">
          <cell r="B467" t="str">
            <v>TOTAL ANUAL</v>
          </cell>
        </row>
        <row r="469">
          <cell r="B469" t="str">
            <v>TIPO DE PRESUP.</v>
          </cell>
        </row>
        <row r="470">
          <cell r="B470" t="str">
            <v>PROGRAMA</v>
          </cell>
        </row>
        <row r="471">
          <cell r="B471" t="str">
            <v>SUB -PROGRAMA</v>
          </cell>
        </row>
        <row r="472">
          <cell r="B472" t="str">
            <v>OBJETO</v>
          </cell>
        </row>
        <row r="473">
          <cell r="B473" t="str">
            <v>F.F.</v>
          </cell>
        </row>
        <row r="474">
          <cell r="B474" t="str">
            <v>UNID. RESPONS.</v>
          </cell>
        </row>
        <row r="475">
          <cell r="A475">
            <v>1000</v>
          </cell>
          <cell r="B475" t="str">
            <v>CIRCUNSC. JUD. CAAGUAZU Y SAN PEDRO</v>
          </cell>
        </row>
        <row r="476">
          <cell r="A476">
            <v>2000</v>
          </cell>
          <cell r="B476" t="str">
            <v>05 DEPARTAMENTO DE CAAGUAZU</v>
          </cell>
        </row>
        <row r="477">
          <cell r="A477">
            <v>22100</v>
          </cell>
          <cell r="B477" t="str">
            <v>OFICINA DE COORDINACION</v>
          </cell>
        </row>
        <row r="478">
          <cell r="A478">
            <v>22110</v>
          </cell>
          <cell r="B478" t="str">
            <v>COORD. ASESORIA DE PRUEBA</v>
          </cell>
        </row>
        <row r="479">
          <cell r="A479">
            <v>22115</v>
          </cell>
          <cell r="B479" t="str">
            <v>SECRETARIO OFICINA COORDINACION</v>
          </cell>
        </row>
        <row r="480">
          <cell r="A480">
            <v>23000</v>
          </cell>
          <cell r="B480" t="str">
            <v>JUZG.1º INST.DE LA NIÑEZ Y  ADOLESCENCIA</v>
          </cell>
        </row>
        <row r="481">
          <cell r="A481">
            <v>24000</v>
          </cell>
          <cell r="B481" t="str">
            <v>JUEZ</v>
          </cell>
        </row>
        <row r="482">
          <cell r="A482">
            <v>25000</v>
          </cell>
          <cell r="B482" t="str">
            <v>SECRETARIO ACTUARIO JUDICIAL</v>
          </cell>
        </row>
        <row r="483">
          <cell r="A483">
            <v>26000</v>
          </cell>
          <cell r="B483" t="str">
            <v>UJIER</v>
          </cell>
        </row>
        <row r="484">
          <cell r="A484">
            <v>27000</v>
          </cell>
          <cell r="B484" t="str">
            <v>OFICIAL DE SECRETARIA</v>
          </cell>
        </row>
        <row r="485">
          <cell r="A485">
            <v>28000</v>
          </cell>
          <cell r="B485" t="str">
            <v>DACTILOGRAFO</v>
          </cell>
        </row>
        <row r="486">
          <cell r="A486">
            <v>28100</v>
          </cell>
          <cell r="B486" t="str">
            <v>OFICINA DE MEDIACION</v>
          </cell>
        </row>
        <row r="487">
          <cell r="A487">
            <v>28110</v>
          </cell>
          <cell r="B487" t="str">
            <v>MEDIADOR PENAL ADOLESCENCIA</v>
          </cell>
        </row>
        <row r="488">
          <cell r="A488">
            <v>28120</v>
          </cell>
          <cell r="B488" t="str">
            <v>MEDIADOR NIÑEZ Y ADOLESCENCIA</v>
          </cell>
        </row>
        <row r="489">
          <cell r="A489">
            <v>28130</v>
          </cell>
          <cell r="B489" t="str">
            <v>ASISTENCIA SOCIAL</v>
          </cell>
        </row>
        <row r="490">
          <cell r="A490">
            <v>28140</v>
          </cell>
          <cell r="B490" t="str">
            <v>PSICOLOGO</v>
          </cell>
        </row>
        <row r="491">
          <cell r="A491">
            <v>28150</v>
          </cell>
          <cell r="B491" t="str">
            <v>PSIQUIATRA</v>
          </cell>
        </row>
        <row r="492">
          <cell r="A492">
            <v>28155</v>
          </cell>
          <cell r="B492" t="str">
            <v>SECRETARIO PSICOLOGO</v>
          </cell>
        </row>
        <row r="493">
          <cell r="A493">
            <v>28158</v>
          </cell>
          <cell r="B493" t="str">
            <v>SECRETARIO PSIQUIATRA</v>
          </cell>
        </row>
        <row r="494">
          <cell r="A494">
            <v>28180</v>
          </cell>
          <cell r="B494" t="str">
            <v>ASISTENTE SOCIAL</v>
          </cell>
        </row>
        <row r="495">
          <cell r="A495">
            <v>28185</v>
          </cell>
          <cell r="B495" t="str">
            <v>SECRETARIO ASISTENTE SOCIAL</v>
          </cell>
        </row>
        <row r="496">
          <cell r="A496">
            <v>47100</v>
          </cell>
          <cell r="B496" t="str">
            <v>JUZG. 1ra. INST. CIVIL Y COMERCIAL</v>
          </cell>
        </row>
        <row r="497">
          <cell r="A497">
            <v>47200</v>
          </cell>
          <cell r="B497" t="str">
            <v>JUEZ</v>
          </cell>
        </row>
        <row r="498">
          <cell r="A498">
            <v>47300</v>
          </cell>
          <cell r="B498" t="str">
            <v>SECRETARIO ACTUARIO JUDICIAL</v>
          </cell>
        </row>
        <row r="499">
          <cell r="A499">
            <v>47400</v>
          </cell>
          <cell r="B499" t="str">
            <v>OFICIAL DE SECRETARIA</v>
          </cell>
        </row>
        <row r="500">
          <cell r="A500">
            <v>47500</v>
          </cell>
          <cell r="B500" t="str">
            <v>UJIER NOTIFICADOR</v>
          </cell>
        </row>
        <row r="501">
          <cell r="A501">
            <v>47600</v>
          </cell>
          <cell r="B501" t="str">
            <v>DACTILOGRAFO</v>
          </cell>
        </row>
        <row r="502">
          <cell r="A502">
            <v>78100</v>
          </cell>
          <cell r="B502" t="str">
            <v>JUZGADO EN LO PENAL</v>
          </cell>
        </row>
        <row r="503">
          <cell r="A503">
            <v>78110</v>
          </cell>
          <cell r="B503" t="str">
            <v>JUEZ EN LO PENAL</v>
          </cell>
        </row>
        <row r="504">
          <cell r="A504">
            <v>78120</v>
          </cell>
          <cell r="B504" t="str">
            <v>SECRETARIO ACTUARIO JUDICIAL</v>
          </cell>
        </row>
        <row r="505">
          <cell r="A505">
            <v>78130</v>
          </cell>
          <cell r="B505" t="str">
            <v>UJIER NOTIFICADOR</v>
          </cell>
        </row>
        <row r="506">
          <cell r="A506">
            <v>78140</v>
          </cell>
          <cell r="B506" t="str">
            <v>OFICIAL DE SECRETARIA</v>
          </cell>
        </row>
        <row r="507">
          <cell r="A507">
            <v>78150</v>
          </cell>
          <cell r="B507" t="str">
            <v>DACTILOGRAFO</v>
          </cell>
        </row>
        <row r="508">
          <cell r="A508">
            <v>144100</v>
          </cell>
          <cell r="B508" t="str">
            <v>JUZGADO EN LO PENAL</v>
          </cell>
        </row>
        <row r="509">
          <cell r="A509">
            <v>144010</v>
          </cell>
          <cell r="B509" t="str">
            <v>JUEZ EN LO PENAL</v>
          </cell>
        </row>
        <row r="510">
          <cell r="A510">
            <v>144020</v>
          </cell>
          <cell r="B510" t="str">
            <v>SECRETARIO ACTUARIO JUDICIAL</v>
          </cell>
        </row>
        <row r="511">
          <cell r="A511">
            <v>144030</v>
          </cell>
          <cell r="B511" t="str">
            <v>UJIER NOTIFICADOR</v>
          </cell>
        </row>
        <row r="512">
          <cell r="A512">
            <v>144040</v>
          </cell>
          <cell r="B512" t="str">
            <v>OFICIAL DE SECRETARI</v>
          </cell>
        </row>
        <row r="513">
          <cell r="A513">
            <v>144050</v>
          </cell>
          <cell r="B513" t="str">
            <v>DACTILOGRAFO</v>
          </cell>
        </row>
        <row r="514">
          <cell r="A514">
            <v>250000</v>
          </cell>
          <cell r="B514" t="str">
            <v>02 DEPARTAMENTO DE SAN PEDRO</v>
          </cell>
        </row>
        <row r="515">
          <cell r="A515">
            <v>144100</v>
          </cell>
          <cell r="B515" t="str">
            <v>JUZG. EN LO PENAL Y DE SENT. SAN PEDRO</v>
          </cell>
        </row>
        <row r="516">
          <cell r="A516">
            <v>144010</v>
          </cell>
          <cell r="B516" t="str">
            <v>JUEZ EN LO PENAL</v>
          </cell>
        </row>
        <row r="517">
          <cell r="A517">
            <v>144020</v>
          </cell>
          <cell r="B517" t="str">
            <v>SECRETARIO ACTUARIO JUDICIAL</v>
          </cell>
        </row>
        <row r="518">
          <cell r="A518">
            <v>144030</v>
          </cell>
          <cell r="B518" t="str">
            <v>UJIER NOTIFICADOR</v>
          </cell>
        </row>
        <row r="519">
          <cell r="A519">
            <v>144040</v>
          </cell>
          <cell r="B519" t="str">
            <v>OFICIAL DE SECRETARI</v>
          </cell>
        </row>
        <row r="520">
          <cell r="A520">
            <v>144050</v>
          </cell>
          <cell r="B520" t="str">
            <v>DACTILOGRAFO</v>
          </cell>
        </row>
        <row r="521">
          <cell r="A521">
            <v>144100</v>
          </cell>
          <cell r="B521" t="str">
            <v>JUZG. 1ra. INST. NIÑEZ Y ADOLES. SAN PEDRO</v>
          </cell>
        </row>
        <row r="522">
          <cell r="A522">
            <v>144010</v>
          </cell>
          <cell r="B522" t="str">
            <v xml:space="preserve">JUEZ </v>
          </cell>
        </row>
        <row r="523">
          <cell r="A523">
            <v>144020</v>
          </cell>
          <cell r="B523" t="str">
            <v>SECRETARIO ACTUARIO JUDICIAL</v>
          </cell>
        </row>
        <row r="524">
          <cell r="A524">
            <v>144030</v>
          </cell>
          <cell r="B524" t="str">
            <v>UJIER NOTIFICADOR</v>
          </cell>
        </row>
        <row r="525">
          <cell r="A525">
            <v>144040</v>
          </cell>
          <cell r="B525" t="str">
            <v>OFICIAL DE SECRETARI</v>
          </cell>
        </row>
        <row r="526">
          <cell r="A526">
            <v>144050</v>
          </cell>
          <cell r="B526" t="str">
            <v>DACTILOGRAFO</v>
          </cell>
        </row>
        <row r="527">
          <cell r="A527">
            <v>144100</v>
          </cell>
          <cell r="B527" t="str">
            <v>JUZG. 1ra. INST. NIÑEZ Y ADOLES. SAN ESTANISLAO</v>
          </cell>
        </row>
        <row r="528">
          <cell r="A528">
            <v>144010</v>
          </cell>
          <cell r="B528" t="str">
            <v>JUEZ EN LO PENAL</v>
          </cell>
        </row>
        <row r="529">
          <cell r="A529">
            <v>144020</v>
          </cell>
          <cell r="B529" t="str">
            <v>SECRETARIO ACTUARIO JUDICIAL</v>
          </cell>
        </row>
        <row r="530">
          <cell r="A530">
            <v>144030</v>
          </cell>
          <cell r="B530" t="str">
            <v>UJIER NOTIFICADOR</v>
          </cell>
        </row>
        <row r="531">
          <cell r="A531">
            <v>144040</v>
          </cell>
          <cell r="B531" t="str">
            <v>OFICIAL DE SECRETARI</v>
          </cell>
        </row>
        <row r="532">
          <cell r="A532">
            <v>144050</v>
          </cell>
          <cell r="B532" t="str">
            <v>DACTILOGRAFO</v>
          </cell>
        </row>
        <row r="534">
          <cell r="B534" t="str">
            <v>TOTAL MENSUAL</v>
          </cell>
        </row>
        <row r="535">
          <cell r="B535" t="str">
            <v>TOTAL ANUAL</v>
          </cell>
        </row>
        <row r="541">
          <cell r="B541" t="str">
            <v>TIPO DE PRESUP.</v>
          </cell>
        </row>
        <row r="542">
          <cell r="B542" t="str">
            <v>PROGRAMA</v>
          </cell>
        </row>
        <row r="543">
          <cell r="B543" t="str">
            <v>SUB -PROGRAMA</v>
          </cell>
        </row>
        <row r="544">
          <cell r="B544" t="str">
            <v>OBJETO</v>
          </cell>
        </row>
        <row r="545">
          <cell r="B545" t="str">
            <v>F.F.</v>
          </cell>
        </row>
        <row r="546">
          <cell r="B546" t="str">
            <v>UNID. RESPONS.</v>
          </cell>
        </row>
        <row r="547">
          <cell r="B547" t="str">
            <v>05 DEPARTAMENTO DE CAAGUAZU</v>
          </cell>
        </row>
        <row r="548">
          <cell r="A548">
            <v>17100</v>
          </cell>
          <cell r="B548" t="str">
            <v>JUEZ DE PRIMERA INSTANCIA</v>
          </cell>
        </row>
        <row r="549">
          <cell r="B549" t="str">
            <v>TOTAL MENSUAL</v>
          </cell>
        </row>
        <row r="550">
          <cell r="B550" t="str">
            <v>TOTAL ANUAL</v>
          </cell>
        </row>
        <row r="552">
          <cell r="B552" t="str">
            <v>TIPO DE PRESUP.</v>
          </cell>
        </row>
        <row r="553">
          <cell r="B553" t="str">
            <v>PROGRAMA</v>
          </cell>
        </row>
        <row r="554">
          <cell r="B554" t="str">
            <v>SUB -PROGRAMA</v>
          </cell>
        </row>
        <row r="555">
          <cell r="B555" t="str">
            <v>OBJETO</v>
          </cell>
        </row>
        <row r="556">
          <cell r="B556" t="str">
            <v>F.F.</v>
          </cell>
        </row>
        <row r="557">
          <cell r="B557" t="str">
            <v>UNID. RESPONS.</v>
          </cell>
        </row>
        <row r="558">
          <cell r="A558">
            <v>1000</v>
          </cell>
          <cell r="B558" t="str">
            <v>CIRCUNSCRIPCION JUDICIAL ÑEEMBUCU</v>
          </cell>
        </row>
        <row r="559">
          <cell r="A559">
            <v>2000</v>
          </cell>
          <cell r="B559" t="str">
            <v>12 DEPARTAMENTO DE ÑEEMBUCU</v>
          </cell>
        </row>
        <row r="560">
          <cell r="A560">
            <v>23100</v>
          </cell>
          <cell r="B560" t="str">
            <v>ASISTENCIA SOCIAL</v>
          </cell>
        </row>
        <row r="561">
          <cell r="A561">
            <v>23110</v>
          </cell>
          <cell r="B561" t="str">
            <v>PSICOLOGO</v>
          </cell>
        </row>
        <row r="562">
          <cell r="A562">
            <v>23120</v>
          </cell>
          <cell r="B562" t="str">
            <v>PSIQUIATRA</v>
          </cell>
        </row>
        <row r="563">
          <cell r="A563">
            <v>23125</v>
          </cell>
          <cell r="B563" t="str">
            <v>SECRETARI PSICOLOGO</v>
          </cell>
        </row>
        <row r="564">
          <cell r="A564">
            <v>23128</v>
          </cell>
          <cell r="B564" t="str">
            <v>SECRETARIO PSIQUIATRA</v>
          </cell>
        </row>
        <row r="565">
          <cell r="A565">
            <v>23150</v>
          </cell>
          <cell r="B565" t="str">
            <v>ASISTENTE SOCIAL</v>
          </cell>
        </row>
        <row r="566">
          <cell r="A566">
            <v>23155</v>
          </cell>
          <cell r="B566" t="str">
            <v>SECRETARIO ASISTENTE SOCIAL</v>
          </cell>
        </row>
        <row r="567">
          <cell r="A567">
            <v>23170</v>
          </cell>
          <cell r="B567" t="str">
            <v>OFICINA DE MEDIACION</v>
          </cell>
        </row>
        <row r="568">
          <cell r="A568">
            <v>23180</v>
          </cell>
          <cell r="B568" t="str">
            <v>MEDIADOR PENAL ADOLESCENCIA</v>
          </cell>
        </row>
        <row r="569">
          <cell r="A569">
            <v>23190</v>
          </cell>
          <cell r="B569" t="str">
            <v>MEDIADOR NIÑEZ Y ADOLESCENCIA</v>
          </cell>
        </row>
        <row r="570">
          <cell r="A570">
            <v>23200</v>
          </cell>
          <cell r="B570" t="str">
            <v>OFICINA DE COORDINACION</v>
          </cell>
        </row>
        <row r="571">
          <cell r="A571">
            <v>23210</v>
          </cell>
          <cell r="B571" t="str">
            <v>COORDI. ASESORIA DE PRUEBAS</v>
          </cell>
        </row>
        <row r="572">
          <cell r="A572">
            <v>23215</v>
          </cell>
          <cell r="B572" t="str">
            <v>SECRETARIO OFICINA DE COORDINACION</v>
          </cell>
        </row>
        <row r="574">
          <cell r="B574" t="str">
            <v>TOTAL MENSUAL</v>
          </cell>
        </row>
        <row r="575">
          <cell r="B575" t="str">
            <v>TOTAL ANUAL</v>
          </cell>
        </row>
        <row r="581">
          <cell r="B581" t="str">
            <v>TIPO DE PRESUP.</v>
          </cell>
        </row>
        <row r="582">
          <cell r="B582" t="str">
            <v>PROGRAMA</v>
          </cell>
        </row>
        <row r="583">
          <cell r="B583" t="str">
            <v>SUB -PROGRAMA</v>
          </cell>
        </row>
        <row r="584">
          <cell r="B584" t="str">
            <v>OBJETO</v>
          </cell>
        </row>
        <row r="585">
          <cell r="B585" t="str">
            <v>F.F.</v>
          </cell>
        </row>
        <row r="586">
          <cell r="B586" t="str">
            <v>UNID. RESPONS.</v>
          </cell>
        </row>
        <row r="587">
          <cell r="A587">
            <v>1000</v>
          </cell>
          <cell r="B587" t="str">
            <v>12 DEPARTAMENTO DE ÑEEMBUCU</v>
          </cell>
        </row>
        <row r="588">
          <cell r="B588" t="str">
            <v>TOTAL MENSUAL</v>
          </cell>
        </row>
        <row r="589">
          <cell r="B589" t="str">
            <v>TOTAL ANUAL</v>
          </cell>
        </row>
        <row r="592">
          <cell r="B592" t="str">
            <v>TIPO DE PRESUP.</v>
          </cell>
        </row>
        <row r="593">
          <cell r="B593" t="str">
            <v>PROGRAMA</v>
          </cell>
        </row>
        <row r="594">
          <cell r="B594" t="str">
            <v>SUB -PROGRAMA</v>
          </cell>
        </row>
        <row r="595">
          <cell r="B595" t="str">
            <v>OBJETO</v>
          </cell>
        </row>
        <row r="596">
          <cell r="B596" t="str">
            <v>F.F.</v>
          </cell>
        </row>
        <row r="597">
          <cell r="B597" t="str">
            <v>UNID. RESPONS.</v>
          </cell>
        </row>
        <row r="599">
          <cell r="A599">
            <v>1000</v>
          </cell>
          <cell r="B599" t="str">
            <v>CIRCUS. JUDICIAL SAN JUAN BAUTISTA</v>
          </cell>
        </row>
        <row r="600">
          <cell r="A600">
            <v>2000</v>
          </cell>
          <cell r="B600" t="str">
            <v>07 DEPARTAMENTO DE MISIONES</v>
          </cell>
        </row>
        <row r="601">
          <cell r="A601">
            <v>16220</v>
          </cell>
          <cell r="B601" t="str">
            <v>OFICINA DE COORDINACION</v>
          </cell>
        </row>
        <row r="602">
          <cell r="A602">
            <v>16230</v>
          </cell>
          <cell r="B602" t="str">
            <v>COORD. ASESORIA DE PRUEBAS</v>
          </cell>
        </row>
        <row r="603">
          <cell r="A603">
            <v>16235</v>
          </cell>
          <cell r="B603" t="str">
            <v>SECRETARIO OFICINA COORDINACION</v>
          </cell>
        </row>
        <row r="604">
          <cell r="A604">
            <v>16260</v>
          </cell>
          <cell r="B604" t="str">
            <v>JUZG. PENAL DE SENT. DE LA ADOLE.</v>
          </cell>
        </row>
        <row r="605">
          <cell r="A605">
            <v>16270</v>
          </cell>
          <cell r="B605" t="str">
            <v>JUEZ</v>
          </cell>
        </row>
        <row r="606">
          <cell r="A606">
            <v>16280</v>
          </cell>
          <cell r="B606" t="str">
            <v>SECRETARIO ACTUARIO JUDICIAL</v>
          </cell>
        </row>
        <row r="607">
          <cell r="A607">
            <v>16290</v>
          </cell>
          <cell r="B607" t="str">
            <v>UJIER NOTIFICADOR</v>
          </cell>
        </row>
        <row r="608">
          <cell r="A608">
            <v>16300</v>
          </cell>
          <cell r="B608" t="str">
            <v>OFICIAL DE SECRETARIA</v>
          </cell>
        </row>
        <row r="609">
          <cell r="A609">
            <v>16310</v>
          </cell>
          <cell r="B609" t="str">
            <v>DACTILOGRAFO</v>
          </cell>
        </row>
        <row r="610">
          <cell r="A610">
            <v>23010</v>
          </cell>
          <cell r="B610" t="str">
            <v>JUZ.1ºINST.DE LA NIÑEZ Y LA ADOLES</v>
          </cell>
        </row>
        <row r="611">
          <cell r="A611">
            <v>23020</v>
          </cell>
          <cell r="B611" t="str">
            <v>JUEZ</v>
          </cell>
        </row>
        <row r="612">
          <cell r="A612">
            <v>23030</v>
          </cell>
          <cell r="B612" t="str">
            <v>SECRETARIO ACTUARIO JUDICIAL</v>
          </cell>
        </row>
        <row r="613">
          <cell r="A613">
            <v>23040</v>
          </cell>
          <cell r="B613" t="str">
            <v>UJIER NOTIFICADOR</v>
          </cell>
        </row>
        <row r="614">
          <cell r="A614">
            <v>23050</v>
          </cell>
          <cell r="B614" t="str">
            <v>OFICIAL DE SECRETARIA</v>
          </cell>
        </row>
        <row r="615">
          <cell r="A615">
            <v>23060</v>
          </cell>
          <cell r="B615" t="str">
            <v>DACTILOGRAFO</v>
          </cell>
        </row>
        <row r="616">
          <cell r="A616">
            <v>23070</v>
          </cell>
          <cell r="B616" t="str">
            <v>ASISTENTE SOCIAL</v>
          </cell>
        </row>
        <row r="617">
          <cell r="A617">
            <v>16320</v>
          </cell>
          <cell r="B617" t="str">
            <v>OFICINA DE MEDIACION</v>
          </cell>
        </row>
        <row r="618">
          <cell r="A618">
            <v>16330</v>
          </cell>
          <cell r="B618" t="str">
            <v>MEDIADOR PENAL ADOLESCENCIA</v>
          </cell>
        </row>
        <row r="619">
          <cell r="A619">
            <v>16340</v>
          </cell>
          <cell r="B619" t="str">
            <v>MEDIADOR NIÑEZ Y ADOLESCENCIA</v>
          </cell>
        </row>
        <row r="620">
          <cell r="A620">
            <v>16350</v>
          </cell>
          <cell r="B620" t="str">
            <v>ASISTENCIA SOCIAL</v>
          </cell>
        </row>
        <row r="621">
          <cell r="A621">
            <v>16360</v>
          </cell>
          <cell r="B621" t="str">
            <v>PSICOLOGO</v>
          </cell>
        </row>
        <row r="622">
          <cell r="A622">
            <v>16370</v>
          </cell>
          <cell r="B622" t="str">
            <v>PSIQUIATRA</v>
          </cell>
        </row>
        <row r="623">
          <cell r="A623">
            <v>16375</v>
          </cell>
          <cell r="B623" t="str">
            <v>SECRETARIO PSICOLOGO</v>
          </cell>
        </row>
        <row r="624">
          <cell r="A624">
            <v>16378</v>
          </cell>
          <cell r="B624" t="str">
            <v>SECRETARIO PSIQUIATRA</v>
          </cell>
        </row>
        <row r="625">
          <cell r="A625">
            <v>16400</v>
          </cell>
          <cell r="B625" t="str">
            <v>ASISTENTE SOCIAL</v>
          </cell>
        </row>
        <row r="626">
          <cell r="A626">
            <v>16405</v>
          </cell>
          <cell r="B626" t="str">
            <v>SECRETARIO ASISTENTE SOCIAL</v>
          </cell>
        </row>
        <row r="628">
          <cell r="B628" t="str">
            <v>TOTAL MENSUAL</v>
          </cell>
        </row>
        <row r="629">
          <cell r="B629" t="str">
            <v>TOTAL ANUAL</v>
          </cell>
        </row>
        <row r="636">
          <cell r="B636" t="str">
            <v>TIPO DE PRESUP.</v>
          </cell>
        </row>
        <row r="637">
          <cell r="B637" t="str">
            <v>PROGRAMA</v>
          </cell>
        </row>
        <row r="638">
          <cell r="B638" t="str">
            <v>SUB -PROGRAMA</v>
          </cell>
        </row>
        <row r="639">
          <cell r="B639" t="str">
            <v>OBJETO</v>
          </cell>
        </row>
        <row r="640">
          <cell r="B640" t="str">
            <v>F.F.</v>
          </cell>
        </row>
        <row r="641">
          <cell r="B641" t="str">
            <v>UNID. RESPONS.</v>
          </cell>
        </row>
        <row r="642">
          <cell r="A642">
            <v>1000</v>
          </cell>
          <cell r="B642" t="str">
            <v>07 DEPARTAMENTO DE MISIONES</v>
          </cell>
        </row>
        <row r="643">
          <cell r="A643">
            <v>3100</v>
          </cell>
          <cell r="B643" t="str">
            <v>JUEZ PENAL SENT. ADOLESC.</v>
          </cell>
        </row>
        <row r="644">
          <cell r="A644">
            <v>4010</v>
          </cell>
          <cell r="B644" t="str">
            <v>JUEZ DE LA NIÑEZ Y LA AD</v>
          </cell>
        </row>
        <row r="646">
          <cell r="B646" t="str">
            <v>TOTAL MENSUAL</v>
          </cell>
        </row>
        <row r="647">
          <cell r="B647" t="str">
            <v>TOTAL ANUAL</v>
          </cell>
        </row>
        <row r="650">
          <cell r="B650" t="str">
            <v>TIPO DE PRESUP.</v>
          </cell>
        </row>
        <row r="651">
          <cell r="B651" t="str">
            <v>PROGRAMA</v>
          </cell>
        </row>
        <row r="652">
          <cell r="B652" t="str">
            <v>SUB -PROGRAMA</v>
          </cell>
        </row>
        <row r="653">
          <cell r="B653" t="str">
            <v>OBJETO</v>
          </cell>
        </row>
        <row r="654">
          <cell r="B654" t="str">
            <v>F.F.</v>
          </cell>
        </row>
        <row r="655">
          <cell r="B655" t="str">
            <v>UNID. RESPONS.</v>
          </cell>
        </row>
        <row r="656">
          <cell r="A656">
            <v>21000</v>
          </cell>
          <cell r="B656" t="str">
            <v>JUZGADO DE 1RA. INST. DE LA NIÑEZ Y ADOLESCENCIA</v>
          </cell>
        </row>
        <row r="657">
          <cell r="A657">
            <v>22000</v>
          </cell>
          <cell r="B657" t="str">
            <v>JUEZ</v>
          </cell>
        </row>
        <row r="658">
          <cell r="A658">
            <v>23000</v>
          </cell>
          <cell r="B658" t="str">
            <v>SECRETARIO ACTUARIO JUDICIAL</v>
          </cell>
        </row>
        <row r="659">
          <cell r="A659">
            <v>24000</v>
          </cell>
          <cell r="B659" t="str">
            <v>UJIER</v>
          </cell>
        </row>
        <row r="660">
          <cell r="A660">
            <v>25000</v>
          </cell>
          <cell r="B660" t="str">
            <v>OFICIAL DE SECRETARIA</v>
          </cell>
        </row>
        <row r="661">
          <cell r="A661">
            <v>26000</v>
          </cell>
          <cell r="B661" t="str">
            <v>DACTILOGRAFO</v>
          </cell>
        </row>
        <row r="662">
          <cell r="A662">
            <v>32000</v>
          </cell>
          <cell r="B662" t="str">
            <v>JUZGADO EN LO PENAL DE GARANTIAS</v>
          </cell>
        </row>
        <row r="663">
          <cell r="A663">
            <v>33000</v>
          </cell>
          <cell r="B663" t="str">
            <v>JUEZ</v>
          </cell>
        </row>
        <row r="664">
          <cell r="A664">
            <v>34000</v>
          </cell>
          <cell r="B664" t="str">
            <v>SECRETARIO ACTUARIO JUDICIAL</v>
          </cell>
        </row>
        <row r="665">
          <cell r="A665">
            <v>35000</v>
          </cell>
          <cell r="B665" t="str">
            <v>UJIER</v>
          </cell>
        </row>
        <row r="666">
          <cell r="A666">
            <v>36000</v>
          </cell>
          <cell r="B666" t="str">
            <v>OFICIAL DE SECRETARIA</v>
          </cell>
        </row>
        <row r="667">
          <cell r="A667">
            <v>37000</v>
          </cell>
          <cell r="B667" t="str">
            <v>DACTILOGRAFO</v>
          </cell>
        </row>
        <row r="668">
          <cell r="A668">
            <v>56000</v>
          </cell>
          <cell r="B668" t="str">
            <v>OFICINA ADMINISTRATIVA DE PARAGUARI</v>
          </cell>
        </row>
        <row r="669">
          <cell r="A669">
            <v>57000</v>
          </cell>
          <cell r="B669" t="str">
            <v>ADMINISTRADOR</v>
          </cell>
        </row>
        <row r="670">
          <cell r="A670">
            <v>58000</v>
          </cell>
          <cell r="B670" t="str">
            <v>AUXILIAR DE ESTADISTICA</v>
          </cell>
        </row>
        <row r="671">
          <cell r="A671">
            <v>60000</v>
          </cell>
          <cell r="B671" t="str">
            <v>CHOFER</v>
          </cell>
        </row>
        <row r="672">
          <cell r="A672">
            <v>61000</v>
          </cell>
          <cell r="B672" t="str">
            <v>ENCARGADO SALA DE CONTROL</v>
          </cell>
        </row>
        <row r="673">
          <cell r="A673">
            <v>62000</v>
          </cell>
          <cell r="B673" t="str">
            <v>ENCARGADO DE MANTENIMIENTO</v>
          </cell>
        </row>
        <row r="674">
          <cell r="A674">
            <v>64000</v>
          </cell>
          <cell r="B674" t="str">
            <v>ENCARGADO DE BOVEDA</v>
          </cell>
        </row>
        <row r="675">
          <cell r="A675">
            <v>65000</v>
          </cell>
          <cell r="B675" t="str">
            <v>ENCARGADO DE ESTADISTICA</v>
          </cell>
        </row>
        <row r="676">
          <cell r="A676">
            <v>68000</v>
          </cell>
          <cell r="B676" t="str">
            <v>JEFE DE SEGURIDAD</v>
          </cell>
        </row>
        <row r="677">
          <cell r="A677">
            <v>69000</v>
          </cell>
          <cell r="B677" t="str">
            <v>LIMPIADOR</v>
          </cell>
        </row>
        <row r="678">
          <cell r="A678">
            <v>72000</v>
          </cell>
          <cell r="B678" t="str">
            <v>OPERADOR</v>
          </cell>
        </row>
        <row r="679">
          <cell r="A679">
            <v>73000</v>
          </cell>
          <cell r="B679" t="str">
            <v>SECRETARIO</v>
          </cell>
        </row>
        <row r="680">
          <cell r="A680">
            <v>76000</v>
          </cell>
          <cell r="B680" t="str">
            <v>SERENO</v>
          </cell>
        </row>
        <row r="681">
          <cell r="A681">
            <v>77000</v>
          </cell>
          <cell r="B681" t="str">
            <v>TECNICOS</v>
          </cell>
        </row>
        <row r="683">
          <cell r="B683" t="str">
            <v>TOTAL MENSUAL</v>
          </cell>
        </row>
        <row r="684">
          <cell r="B684" t="str">
            <v>TOTAL ANUAL</v>
          </cell>
        </row>
        <row r="692">
          <cell r="B692" t="str">
            <v>TIPO DE PRESUP.</v>
          </cell>
        </row>
        <row r="693">
          <cell r="B693" t="str">
            <v>PROGRAMA</v>
          </cell>
        </row>
        <row r="694">
          <cell r="B694" t="str">
            <v>SUB -PROGRAMA</v>
          </cell>
        </row>
        <row r="695">
          <cell r="B695" t="str">
            <v>OBJETO</v>
          </cell>
        </row>
        <row r="696">
          <cell r="B696" t="str">
            <v>F.F.</v>
          </cell>
        </row>
        <row r="697">
          <cell r="B697" t="str">
            <v>UNID. RESPONS.</v>
          </cell>
        </row>
        <row r="698">
          <cell r="A698">
            <v>2050</v>
          </cell>
          <cell r="B698" t="str">
            <v>JUEZ DE LA NIÑEZ Y ADOLESCENCIA</v>
          </cell>
        </row>
        <row r="699">
          <cell r="A699">
            <v>2055</v>
          </cell>
          <cell r="B699" t="str">
            <v>JUEZ EN LO PENAL</v>
          </cell>
        </row>
        <row r="701">
          <cell r="B701" t="str">
            <v>TOTAL MENSUAL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C47"/>
  <sheetViews>
    <sheetView showGridLines="0" view="pageBreakPreview" topLeftCell="A29" zoomScaleNormal="85" zoomScaleSheetLayoutView="100" workbookViewId="0">
      <selection activeCell="A7" sqref="A7:E7"/>
    </sheetView>
  </sheetViews>
  <sheetFormatPr baseColWidth="10" defaultRowHeight="16.5" x14ac:dyDescent="0.3"/>
  <cols>
    <col min="1" max="1" width="40.140625" style="74" customWidth="1"/>
    <col min="2" max="2" width="18.42578125" style="66" customWidth="1"/>
    <col min="3" max="3" width="19.7109375" style="66" customWidth="1"/>
    <col min="4" max="4" width="22.28515625" style="66" customWidth="1"/>
    <col min="5" max="5" width="17" style="66" customWidth="1"/>
    <col min="6" max="6" width="7.7109375" style="66" customWidth="1"/>
    <col min="7" max="7" width="20.5703125" style="66" customWidth="1"/>
    <col min="8" max="8" width="23" style="66" customWidth="1"/>
    <col min="9" max="16384" width="11.42578125" style="66"/>
  </cols>
  <sheetData>
    <row r="1" spans="1:211" s="146" customFormat="1" ht="12.75" x14ac:dyDescent="0.2">
      <c r="J1" s="184"/>
    </row>
    <row r="2" spans="1:211" s="146" customFormat="1" ht="12.75" x14ac:dyDescent="0.2">
      <c r="J2" s="184"/>
    </row>
    <row r="3" spans="1:211" s="146" customFormat="1" ht="18" customHeight="1" x14ac:dyDescent="0.2">
      <c r="J3" s="184"/>
    </row>
    <row r="4" spans="1:211" s="146" customFormat="1" ht="13.5" customHeight="1" x14ac:dyDescent="0.2">
      <c r="A4" s="147" t="s">
        <v>70</v>
      </c>
      <c r="B4" s="148"/>
      <c r="C4" s="148"/>
      <c r="D4" s="148"/>
      <c r="E4" s="148"/>
      <c r="J4" s="184"/>
    </row>
    <row r="5" spans="1:211" s="129" customFormat="1" ht="16.5" customHeight="1" x14ac:dyDescent="0.25">
      <c r="A5" s="215" t="s">
        <v>235</v>
      </c>
      <c r="B5" s="215"/>
      <c r="C5" s="215"/>
      <c r="D5" s="215"/>
      <c r="E5" s="215"/>
      <c r="F5" s="146"/>
      <c r="G5" s="146"/>
      <c r="H5" s="146"/>
      <c r="I5" s="146"/>
      <c r="J5" s="185"/>
    </row>
    <row r="6" spans="1:211" s="129" customFormat="1" ht="15.75" customHeight="1" x14ac:dyDescent="0.2">
      <c r="A6" s="216" t="s">
        <v>253</v>
      </c>
      <c r="B6" s="216"/>
      <c r="C6" s="216"/>
      <c r="D6" s="216"/>
      <c r="E6" s="216"/>
      <c r="F6" s="146"/>
      <c r="G6" s="146"/>
      <c r="H6" s="146"/>
      <c r="I6" s="146"/>
      <c r="J6" s="185"/>
    </row>
    <row r="7" spans="1:211" s="67" customFormat="1" ht="24" customHeight="1" thickBot="1" x14ac:dyDescent="0.35">
      <c r="A7" s="220" t="s">
        <v>187</v>
      </c>
      <c r="B7" s="220"/>
      <c r="C7" s="220"/>
      <c r="D7" s="220"/>
      <c r="E7" s="220"/>
      <c r="F7" s="68"/>
      <c r="G7" s="68"/>
      <c r="H7" s="68"/>
      <c r="I7" s="68"/>
      <c r="J7" s="68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</row>
    <row r="8" spans="1:211" s="65" customFormat="1" ht="33.75" thickBot="1" x14ac:dyDescent="0.35">
      <c r="A8" s="61" t="s">
        <v>0</v>
      </c>
      <c r="B8" s="170" t="s">
        <v>71</v>
      </c>
      <c r="C8" s="173" t="s">
        <v>3</v>
      </c>
      <c r="D8" s="145" t="s">
        <v>8</v>
      </c>
      <c r="E8" s="62" t="s">
        <v>86</v>
      </c>
    </row>
    <row r="9" spans="1:211" s="70" customFormat="1" ht="16.5" customHeight="1" x14ac:dyDescent="0.3">
      <c r="A9" s="63" t="s">
        <v>66</v>
      </c>
      <c r="B9" s="171"/>
      <c r="C9" s="172"/>
      <c r="D9" s="63" t="s">
        <v>80</v>
      </c>
      <c r="E9" s="63" t="s">
        <v>81</v>
      </c>
    </row>
    <row r="10" spans="1:211" s="70" customFormat="1" x14ac:dyDescent="0.3">
      <c r="A10" s="64" t="s">
        <v>16</v>
      </c>
      <c r="B10" s="64"/>
      <c r="C10" s="64"/>
      <c r="D10" s="64"/>
      <c r="E10" s="64"/>
    </row>
    <row r="11" spans="1:211" s="65" customFormat="1" x14ac:dyDescent="0.3">
      <c r="A11" s="60" t="s">
        <v>15</v>
      </c>
      <c r="B11" s="104">
        <v>51120443557</v>
      </c>
      <c r="C11" s="104">
        <v>65576221112</v>
      </c>
      <c r="D11" s="79">
        <f t="shared" ref="D11" si="0">+B11-C11</f>
        <v>-14455777555</v>
      </c>
      <c r="E11" s="103">
        <f t="shared" ref="E11" si="1">+C11/B11</f>
        <v>1.2827787974664502</v>
      </c>
    </row>
    <row r="12" spans="1:211" s="65" customFormat="1" x14ac:dyDescent="0.3">
      <c r="A12" s="60" t="s">
        <v>224</v>
      </c>
      <c r="B12" s="104">
        <v>264686675864</v>
      </c>
      <c r="C12" s="104">
        <v>21254837933</v>
      </c>
      <c r="D12" s="79">
        <f t="shared" ref="D12:D21" si="2">+B12-C12</f>
        <v>243431837931</v>
      </c>
      <c r="E12" s="103">
        <f t="shared" ref="E12:E20" si="3">+C12/B12</f>
        <v>8.0301880945155904E-2</v>
      </c>
    </row>
    <row r="13" spans="1:211" s="65" customFormat="1" x14ac:dyDescent="0.3">
      <c r="A13" s="60" t="s">
        <v>225</v>
      </c>
      <c r="B13" s="104">
        <v>227006369048</v>
      </c>
      <c r="C13" s="104">
        <v>1345837751</v>
      </c>
      <c r="D13" s="79">
        <f t="shared" si="2"/>
        <v>225660531297</v>
      </c>
      <c r="E13" s="103">
        <f t="shared" si="3"/>
        <v>5.9286343226582581E-3</v>
      </c>
    </row>
    <row r="14" spans="1:211" s="65" customFormat="1" x14ac:dyDescent="0.3">
      <c r="A14" s="60" t="s">
        <v>226</v>
      </c>
      <c r="B14" s="104">
        <v>1450578851</v>
      </c>
      <c r="C14" s="104">
        <v>61824110</v>
      </c>
      <c r="D14" s="79">
        <f t="shared" si="2"/>
        <v>1388754741</v>
      </c>
      <c r="E14" s="103">
        <f t="shared" si="3"/>
        <v>4.2620302893137937E-2</v>
      </c>
    </row>
    <row r="15" spans="1:211" s="65" customFormat="1" x14ac:dyDescent="0.3">
      <c r="A15" s="60" t="s">
        <v>185</v>
      </c>
      <c r="B15" s="104">
        <v>855325784</v>
      </c>
      <c r="C15" s="104">
        <v>108379944</v>
      </c>
      <c r="D15" s="79">
        <f t="shared" si="2"/>
        <v>746945840</v>
      </c>
      <c r="E15" s="103">
        <f t="shared" si="3"/>
        <v>0.12671188689431581</v>
      </c>
    </row>
    <row r="16" spans="1:211" s="65" customFormat="1" x14ac:dyDescent="0.3">
      <c r="A16" s="60" t="s">
        <v>186</v>
      </c>
      <c r="B16" s="104">
        <v>18000000000</v>
      </c>
      <c r="C16" s="104">
        <v>2189821913</v>
      </c>
      <c r="D16" s="79">
        <f t="shared" si="2"/>
        <v>15810178087</v>
      </c>
      <c r="E16" s="103">
        <f t="shared" si="3"/>
        <v>0.12165677294444445</v>
      </c>
    </row>
    <row r="17" spans="1:14" s="65" customFormat="1" x14ac:dyDescent="0.3">
      <c r="A17" s="60" t="s">
        <v>227</v>
      </c>
      <c r="B17" s="104">
        <v>156433784</v>
      </c>
      <c r="C17" s="104">
        <v>38694523</v>
      </c>
      <c r="D17" s="79">
        <f t="shared" si="2"/>
        <v>117739261</v>
      </c>
      <c r="E17" s="103">
        <f t="shared" si="3"/>
        <v>0.24735400506581109</v>
      </c>
    </row>
    <row r="18" spans="1:14" s="65" customFormat="1" x14ac:dyDescent="0.3">
      <c r="A18" s="60" t="s">
        <v>228</v>
      </c>
      <c r="B18" s="104">
        <v>10275875963</v>
      </c>
      <c r="C18" s="104">
        <v>1855890000</v>
      </c>
      <c r="D18" s="79">
        <f t="shared" si="2"/>
        <v>8419985963</v>
      </c>
      <c r="E18" s="103">
        <f t="shared" si="3"/>
        <v>0.18060650076766599</v>
      </c>
    </row>
    <row r="19" spans="1:14" s="65" customFormat="1" x14ac:dyDescent="0.3">
      <c r="A19" s="60" t="s">
        <v>229</v>
      </c>
      <c r="B19" s="104">
        <v>305623874</v>
      </c>
      <c r="C19" s="104">
        <v>94987244</v>
      </c>
      <c r="D19" s="79">
        <f t="shared" si="2"/>
        <v>210636630</v>
      </c>
      <c r="E19" s="103">
        <f t="shared" si="3"/>
        <v>0.31079785344256189</v>
      </c>
    </row>
    <row r="20" spans="1:14" s="65" customFormat="1" x14ac:dyDescent="0.3">
      <c r="A20" s="60" t="s">
        <v>230</v>
      </c>
      <c r="B20" s="104">
        <v>629211379</v>
      </c>
      <c r="C20" s="104">
        <v>252381987</v>
      </c>
      <c r="D20" s="79">
        <f t="shared" si="2"/>
        <v>376829392</v>
      </c>
      <c r="E20" s="103">
        <f t="shared" si="3"/>
        <v>0.40110842782453876</v>
      </c>
    </row>
    <row r="21" spans="1:14" s="65" customFormat="1" ht="22.5" customHeight="1" x14ac:dyDescent="0.3">
      <c r="A21" s="60" t="s">
        <v>233</v>
      </c>
      <c r="B21" s="104">
        <v>0</v>
      </c>
      <c r="C21" s="104">
        <v>0</v>
      </c>
      <c r="D21" s="79">
        <f t="shared" si="2"/>
        <v>0</v>
      </c>
      <c r="E21" s="103">
        <v>0</v>
      </c>
    </row>
    <row r="22" spans="1:14" s="65" customFormat="1" x14ac:dyDescent="0.3">
      <c r="A22" s="175" t="s">
        <v>119</v>
      </c>
      <c r="B22" s="80">
        <f>SUM(B11:B21)</f>
        <v>574486538104</v>
      </c>
      <c r="C22" s="80">
        <f>SUM(C11:C21)</f>
        <v>92778876517</v>
      </c>
      <c r="D22" s="80">
        <f>SUM(D11:D21)</f>
        <v>481707661587</v>
      </c>
      <c r="E22" s="114">
        <f>+C22/B22</f>
        <v>0.16149878258801623</v>
      </c>
    </row>
    <row r="23" spans="1:14" s="65" customFormat="1" x14ac:dyDescent="0.3">
      <c r="A23" s="60" t="s">
        <v>231</v>
      </c>
      <c r="B23" s="104">
        <v>0</v>
      </c>
      <c r="C23" s="104">
        <v>0</v>
      </c>
      <c r="D23" s="79">
        <f t="shared" ref="D23" si="4">+B23-C23</f>
        <v>0</v>
      </c>
      <c r="E23" s="103">
        <v>0</v>
      </c>
    </row>
    <row r="24" spans="1:14" s="65" customFormat="1" ht="23.1" customHeight="1" x14ac:dyDescent="0.3">
      <c r="A24" s="169" t="s">
        <v>4</v>
      </c>
      <c r="B24" s="76">
        <f>B22+B23</f>
        <v>574486538104</v>
      </c>
      <c r="C24" s="76">
        <f>C22+C23</f>
        <v>92778876517</v>
      </c>
      <c r="D24" s="75">
        <f>D22+D23</f>
        <v>481707661587</v>
      </c>
      <c r="E24" s="27">
        <f>+C24/B24</f>
        <v>0.16149878258801623</v>
      </c>
    </row>
    <row r="25" spans="1:14" customFormat="1" ht="15" customHeight="1" x14ac:dyDescent="0.2">
      <c r="A25" s="227" t="s">
        <v>248</v>
      </c>
      <c r="B25" s="227"/>
      <c r="C25" s="227"/>
      <c r="D25" s="227"/>
      <c r="E25" s="227"/>
      <c r="F25" s="227"/>
      <c r="G25" s="227"/>
      <c r="H25" s="213"/>
      <c r="M25" s="200" t="s">
        <v>234</v>
      </c>
      <c r="N25" s="201"/>
    </row>
    <row r="26" spans="1:14" s="71" customFormat="1" ht="15.75" hidden="1" customHeight="1" x14ac:dyDescent="0.2">
      <c r="A26" s="225"/>
      <c r="B26" s="225"/>
      <c r="C26" s="225"/>
      <c r="D26" s="225"/>
      <c r="E26" s="225"/>
      <c r="F26" s="225"/>
      <c r="G26" s="189"/>
    </row>
    <row r="27" spans="1:14" customFormat="1" ht="13.5" hidden="1" customHeight="1" x14ac:dyDescent="0.2">
      <c r="A27" s="226"/>
      <c r="B27" s="226"/>
      <c r="C27" s="226"/>
      <c r="D27" s="226"/>
      <c r="E27" s="226"/>
      <c r="F27" s="226"/>
      <c r="G27" s="226"/>
      <c r="H27" s="199"/>
      <c r="M27" s="200"/>
      <c r="N27" s="201"/>
    </row>
    <row r="28" spans="1:14" s="71" customFormat="1" hidden="1" x14ac:dyDescent="0.2">
      <c r="A28" s="190"/>
      <c r="B28" s="190"/>
      <c r="C28" s="190"/>
      <c r="D28" s="190"/>
      <c r="E28" s="190"/>
      <c r="F28" s="190"/>
      <c r="G28" s="189"/>
    </row>
    <row r="29" spans="1:14" s="72" customFormat="1" ht="15.95" customHeight="1" x14ac:dyDescent="0.3">
      <c r="A29" s="221" t="s">
        <v>87</v>
      </c>
      <c r="B29" s="221"/>
      <c r="C29" s="221"/>
      <c r="D29" s="221"/>
      <c r="E29" s="68"/>
      <c r="F29" s="174"/>
    </row>
    <row r="30" spans="1:14" s="72" customFormat="1" ht="33" x14ac:dyDescent="0.2">
      <c r="A30" s="107" t="s">
        <v>63</v>
      </c>
      <c r="B30" s="107" t="s">
        <v>1</v>
      </c>
      <c r="C30" s="107" t="s">
        <v>64</v>
      </c>
      <c r="D30" s="107" t="s">
        <v>120</v>
      </c>
      <c r="E30" s="107" t="s">
        <v>65</v>
      </c>
      <c r="F30" s="107" t="s">
        <v>7</v>
      </c>
    </row>
    <row r="31" spans="1:14" s="72" customFormat="1" ht="15.95" customHeight="1" x14ac:dyDescent="0.3">
      <c r="A31" s="108" t="s">
        <v>66</v>
      </c>
      <c r="B31" s="108" t="s">
        <v>67</v>
      </c>
      <c r="C31" s="108" t="s">
        <v>68</v>
      </c>
      <c r="D31" s="108" t="s">
        <v>69</v>
      </c>
      <c r="E31" s="108" t="s">
        <v>72</v>
      </c>
      <c r="F31" s="108" t="s">
        <v>82</v>
      </c>
    </row>
    <row r="32" spans="1:14" s="72" customFormat="1" ht="15.95" customHeight="1" x14ac:dyDescent="0.3">
      <c r="A32" s="111" t="s">
        <v>218</v>
      </c>
      <c r="B32" s="112">
        <v>44590816564</v>
      </c>
      <c r="C32" s="112">
        <v>28097970949</v>
      </c>
      <c r="D32" s="212">
        <f>41897615642/1</f>
        <v>41897615642</v>
      </c>
      <c r="E32" s="113">
        <f>+D32-C32</f>
        <v>13799644693</v>
      </c>
      <c r="F32" s="211">
        <f>+E32/C32</f>
        <v>0.49112602180589576</v>
      </c>
      <c r="G32" s="183"/>
      <c r="H32" s="180"/>
    </row>
    <row r="33" spans="1:8" s="144" customFormat="1" ht="15.95" customHeight="1" x14ac:dyDescent="0.3">
      <c r="A33" s="143" t="s">
        <v>252</v>
      </c>
      <c r="B33" s="112">
        <v>55346796120</v>
      </c>
      <c r="C33" s="112">
        <v>34671077316</v>
      </c>
      <c r="D33" s="212">
        <v>48968441022</v>
      </c>
      <c r="E33" s="113">
        <f t="shared" ref="E33:E43" si="5">+D33-C33</f>
        <v>14297363706</v>
      </c>
      <c r="F33" s="211">
        <f t="shared" ref="F33:F43" si="6">+E33/C33</f>
        <v>0.41237148692238806</v>
      </c>
      <c r="G33" s="183"/>
      <c r="H33" s="191"/>
    </row>
    <row r="34" spans="1:8" s="72" customFormat="1" ht="15.95" customHeight="1" x14ac:dyDescent="0.3">
      <c r="A34" s="111" t="s">
        <v>242</v>
      </c>
      <c r="B34" s="112">
        <v>55995201049</v>
      </c>
      <c r="C34" s="112">
        <v>40424185613</v>
      </c>
      <c r="D34" s="210">
        <v>0</v>
      </c>
      <c r="E34" s="113">
        <f t="shared" si="5"/>
        <v>-40424185613</v>
      </c>
      <c r="F34" s="211">
        <f t="shared" si="6"/>
        <v>-1</v>
      </c>
      <c r="G34" s="183"/>
    </row>
    <row r="35" spans="1:8" s="72" customFormat="1" ht="15.95" customHeight="1" x14ac:dyDescent="0.3">
      <c r="A35" s="143" t="s">
        <v>35</v>
      </c>
      <c r="B35" s="112">
        <v>52400556270</v>
      </c>
      <c r="C35" s="112">
        <v>46177292950</v>
      </c>
      <c r="D35" s="210">
        <v>0</v>
      </c>
      <c r="E35" s="113">
        <f t="shared" si="5"/>
        <v>-46177292950</v>
      </c>
      <c r="F35" s="211">
        <f t="shared" si="6"/>
        <v>-1</v>
      </c>
      <c r="G35" s="183"/>
    </row>
    <row r="36" spans="1:8" s="72" customFormat="1" ht="15.95" customHeight="1" x14ac:dyDescent="0.3">
      <c r="A36" s="111" t="s">
        <v>241</v>
      </c>
      <c r="B36" s="112">
        <v>54960516770</v>
      </c>
      <c r="C36" s="112">
        <v>51930400283</v>
      </c>
      <c r="D36" s="210">
        <v>0</v>
      </c>
      <c r="E36" s="113">
        <f t="shared" si="5"/>
        <v>-51930400283</v>
      </c>
      <c r="F36" s="211">
        <f t="shared" si="6"/>
        <v>-1</v>
      </c>
      <c r="G36" s="183"/>
    </row>
    <row r="37" spans="1:8" s="72" customFormat="1" ht="15.95" customHeight="1" x14ac:dyDescent="0.3">
      <c r="A37" s="143" t="s">
        <v>36</v>
      </c>
      <c r="B37" s="112">
        <v>51251146710</v>
      </c>
      <c r="C37" s="112">
        <v>57583507614</v>
      </c>
      <c r="D37" s="210">
        <v>0</v>
      </c>
      <c r="E37" s="113">
        <f t="shared" si="5"/>
        <v>-57583507614</v>
      </c>
      <c r="F37" s="211">
        <f t="shared" si="6"/>
        <v>-1</v>
      </c>
      <c r="G37" s="183"/>
      <c r="H37" s="183"/>
    </row>
    <row r="38" spans="1:8" s="72" customFormat="1" ht="15.95" customHeight="1" x14ac:dyDescent="0.3">
      <c r="A38" s="111" t="s">
        <v>37</v>
      </c>
      <c r="B38" s="112">
        <v>48500922189</v>
      </c>
      <c r="C38" s="112">
        <v>57583507612</v>
      </c>
      <c r="D38" s="210">
        <v>0</v>
      </c>
      <c r="E38" s="113">
        <f t="shared" si="5"/>
        <v>-57583507612</v>
      </c>
      <c r="F38" s="211">
        <f t="shared" si="6"/>
        <v>-1</v>
      </c>
      <c r="G38" s="183"/>
    </row>
    <row r="39" spans="1:8" s="72" customFormat="1" ht="15.95" customHeight="1" x14ac:dyDescent="0.3">
      <c r="A39" s="143" t="s">
        <v>38</v>
      </c>
      <c r="B39" s="112">
        <v>42749402549</v>
      </c>
      <c r="C39" s="112">
        <v>40524185619</v>
      </c>
      <c r="D39" s="210">
        <v>0</v>
      </c>
      <c r="E39" s="113">
        <f t="shared" si="5"/>
        <v>-40524185619</v>
      </c>
      <c r="F39" s="211">
        <f t="shared" si="6"/>
        <v>-1</v>
      </c>
      <c r="G39" s="183"/>
    </row>
    <row r="40" spans="1:8" s="72" customFormat="1" ht="15.95" customHeight="1" x14ac:dyDescent="0.3">
      <c r="A40" s="111" t="s">
        <v>240</v>
      </c>
      <c r="B40" s="112">
        <v>38827694182</v>
      </c>
      <c r="C40" s="112">
        <v>36678077215</v>
      </c>
      <c r="D40" s="210">
        <v>0</v>
      </c>
      <c r="E40" s="113">
        <f t="shared" si="5"/>
        <v>-36678077215</v>
      </c>
      <c r="F40" s="211">
        <f t="shared" si="6"/>
        <v>-1</v>
      </c>
      <c r="G40" s="183" t="s">
        <v>234</v>
      </c>
    </row>
    <row r="41" spans="1:8" s="72" customFormat="1" ht="15.95" customHeight="1" x14ac:dyDescent="0.3">
      <c r="A41" s="143" t="s">
        <v>39</v>
      </c>
      <c r="B41" s="112">
        <v>38529014635</v>
      </c>
      <c r="C41" s="112">
        <v>49831056317</v>
      </c>
      <c r="D41" s="210">
        <v>0</v>
      </c>
      <c r="E41" s="113">
        <f t="shared" si="5"/>
        <v>-49831056317</v>
      </c>
      <c r="F41" s="211">
        <f t="shared" si="6"/>
        <v>-1</v>
      </c>
      <c r="G41" s="183"/>
    </row>
    <row r="42" spans="1:8" s="72" customFormat="1" ht="15.95" customHeight="1" x14ac:dyDescent="0.3">
      <c r="A42" s="111" t="s">
        <v>40</v>
      </c>
      <c r="B42" s="112">
        <v>30453858313</v>
      </c>
      <c r="C42" s="112">
        <v>63336614947</v>
      </c>
      <c r="D42" s="210">
        <v>0</v>
      </c>
      <c r="E42" s="113">
        <f t="shared" si="5"/>
        <v>-63336614947</v>
      </c>
      <c r="F42" s="211">
        <f t="shared" si="6"/>
        <v>-1</v>
      </c>
      <c r="G42" s="183"/>
    </row>
    <row r="43" spans="1:8" s="72" customFormat="1" ht="15.95" customHeight="1" x14ac:dyDescent="0.3">
      <c r="A43" s="143" t="s">
        <v>41</v>
      </c>
      <c r="B43" s="112">
        <v>60880612753</v>
      </c>
      <c r="C43" s="112">
        <v>69089722376</v>
      </c>
      <c r="D43" s="210">
        <v>0</v>
      </c>
      <c r="E43" s="113">
        <f t="shared" si="5"/>
        <v>-69089722376</v>
      </c>
      <c r="F43" s="211">
        <f t="shared" si="6"/>
        <v>-1</v>
      </c>
      <c r="G43" s="183"/>
    </row>
    <row r="44" spans="1:8" s="73" customFormat="1" ht="17.25" customHeight="1" x14ac:dyDescent="0.3">
      <c r="A44" s="108" t="s">
        <v>9</v>
      </c>
      <c r="B44" s="109">
        <f>SUM(B32:B43)</f>
        <v>574486538104</v>
      </c>
      <c r="C44" s="109">
        <f>SUM(C32:C43)</f>
        <v>575927598811</v>
      </c>
      <c r="D44" s="109">
        <f>SUM(D32:D43)</f>
        <v>90866056664</v>
      </c>
      <c r="E44" s="110">
        <f>SUM(E32:E43)</f>
        <v>-485061542147</v>
      </c>
      <c r="F44" s="179">
        <f>+E44/C44</f>
        <v>-0.84222659783696319</v>
      </c>
      <c r="G44" s="183">
        <f>575927598811-C44</f>
        <v>0</v>
      </c>
    </row>
    <row r="45" spans="1:8" s="73" customFormat="1" ht="21.75" customHeight="1" x14ac:dyDescent="0.2">
      <c r="A45" s="182" t="s">
        <v>249</v>
      </c>
      <c r="B45" s="181"/>
      <c r="C45" s="181"/>
      <c r="D45" s="181"/>
      <c r="E45" s="181"/>
      <c r="F45" s="197"/>
    </row>
    <row r="46" spans="1:8" ht="53.25" customHeight="1" x14ac:dyDescent="0.3">
      <c r="A46" s="222" t="s">
        <v>251</v>
      </c>
      <c r="B46" s="223"/>
      <c r="C46" s="223"/>
      <c r="D46" s="223"/>
      <c r="E46" s="223"/>
      <c r="F46" s="224"/>
    </row>
    <row r="47" spans="1:8" ht="33" customHeight="1" x14ac:dyDescent="0.3">
      <c r="A47" s="217" t="s">
        <v>250</v>
      </c>
      <c r="B47" s="218"/>
      <c r="C47" s="218"/>
      <c r="D47" s="218"/>
      <c r="E47" s="218"/>
      <c r="F47" s="219"/>
    </row>
  </sheetData>
  <mergeCells count="9">
    <mergeCell ref="A5:E5"/>
    <mergeCell ref="A6:E6"/>
    <mergeCell ref="A47:F47"/>
    <mergeCell ref="A7:E7"/>
    <mergeCell ref="A29:D29"/>
    <mergeCell ref="A46:F46"/>
    <mergeCell ref="A26:F26"/>
    <mergeCell ref="A27:G27"/>
    <mergeCell ref="A25:G25"/>
  </mergeCells>
  <conditionalFormatting sqref="A16">
    <cfRule type="cellIs" dxfId="71" priority="61" stopIfTrue="1" operator="lessThan">
      <formula>0</formula>
    </cfRule>
  </conditionalFormatting>
  <conditionalFormatting sqref="D11">
    <cfRule type="cellIs" dxfId="70" priority="60" stopIfTrue="1" operator="lessThan">
      <formula>0</formula>
    </cfRule>
  </conditionalFormatting>
  <conditionalFormatting sqref="F32">
    <cfRule type="cellIs" dxfId="69" priority="39" stopIfTrue="1" operator="lessThan">
      <formula>0</formula>
    </cfRule>
    <cfRule type="cellIs" dxfId="68" priority="44" stopIfTrue="1" operator="lessThan">
      <formula>0</formula>
    </cfRule>
    <cfRule type="cellIs" dxfId="67" priority="59" stopIfTrue="1" operator="greaterThan">
      <formula>1</formula>
    </cfRule>
  </conditionalFormatting>
  <conditionalFormatting sqref="D11 D22 D24">
    <cfRule type="cellIs" dxfId="66" priority="36" stopIfTrue="1" operator="lessThan">
      <formula>0</formula>
    </cfRule>
  </conditionalFormatting>
  <conditionalFormatting sqref="A26 G26 G28 A28">
    <cfRule type="cellIs" dxfId="65" priority="30" stopIfTrue="1" operator="lessThan">
      <formula>0</formula>
    </cfRule>
  </conditionalFormatting>
  <conditionalFormatting sqref="I27:XFD27">
    <cfRule type="cellIs" dxfId="64" priority="29" stopIfTrue="1" operator="lessThan">
      <formula>0</formula>
    </cfRule>
  </conditionalFormatting>
  <conditionalFormatting sqref="A27">
    <cfRule type="cellIs" dxfId="63" priority="28" stopIfTrue="1" operator="lessThan">
      <formula>0</formula>
    </cfRule>
  </conditionalFormatting>
  <conditionalFormatting sqref="E1:G3 E4 F4:G6">
    <cfRule type="cellIs" dxfId="62" priority="27" operator="lessThan">
      <formula>0</formula>
    </cfRule>
  </conditionalFormatting>
  <conditionalFormatting sqref="J1:J6">
    <cfRule type="cellIs" dxfId="61" priority="23" operator="greaterThan">
      <formula>0.2</formula>
    </cfRule>
    <cfRule type="cellIs" dxfId="60" priority="24" operator="greaterThan">
      <formula>0.2</formula>
    </cfRule>
    <cfRule type="cellIs" dxfId="59" priority="25" operator="greaterThan">
      <formula>0.1</formula>
    </cfRule>
    <cfRule type="cellIs" dxfId="58" priority="26" operator="greaterThan">
      <formula>0.1</formula>
    </cfRule>
  </conditionalFormatting>
  <conditionalFormatting sqref="D12:D21">
    <cfRule type="cellIs" dxfId="57" priority="22" stopIfTrue="1" operator="lessThan">
      <formula>0</formula>
    </cfRule>
  </conditionalFormatting>
  <conditionalFormatting sqref="D12:D21">
    <cfRule type="cellIs" dxfId="56" priority="20" stopIfTrue="1" operator="lessThan">
      <formula>0</formula>
    </cfRule>
  </conditionalFormatting>
  <conditionalFormatting sqref="D23">
    <cfRule type="cellIs" dxfId="55" priority="18" stopIfTrue="1" operator="lessThan">
      <formula>0</formula>
    </cfRule>
  </conditionalFormatting>
  <conditionalFormatting sqref="B23">
    <cfRule type="cellIs" dxfId="54" priority="17" stopIfTrue="1" operator="lessThan">
      <formula>0</formula>
    </cfRule>
  </conditionalFormatting>
  <conditionalFormatting sqref="D23">
    <cfRule type="cellIs" dxfId="53" priority="16" stopIfTrue="1" operator="lessThan">
      <formula>0</formula>
    </cfRule>
  </conditionalFormatting>
  <conditionalFormatting sqref="C23">
    <cfRule type="cellIs" dxfId="52" priority="15" stopIfTrue="1" operator="lessThan">
      <formula>0</formula>
    </cfRule>
  </conditionalFormatting>
  <conditionalFormatting sqref="B19:B20">
    <cfRule type="cellIs" dxfId="51" priority="11" stopIfTrue="1" operator="lessThan">
      <formula>0</formula>
    </cfRule>
  </conditionalFormatting>
  <conditionalFormatting sqref="B11:B18">
    <cfRule type="cellIs" dxfId="50" priority="10" stopIfTrue="1" operator="lessThan">
      <formula>0</formula>
    </cfRule>
  </conditionalFormatting>
  <conditionalFormatting sqref="B21">
    <cfRule type="cellIs" dxfId="49" priority="9" stopIfTrue="1" operator="lessThan">
      <formula>0</formula>
    </cfRule>
  </conditionalFormatting>
  <conditionalFormatting sqref="C21">
    <cfRule type="cellIs" dxfId="48" priority="5" stopIfTrue="1" operator="lessThan">
      <formula>0</formula>
    </cfRule>
  </conditionalFormatting>
  <conditionalFormatting sqref="A25 I25:XFD25">
    <cfRule type="cellIs" dxfId="47" priority="4" stopIfTrue="1" operator="lessThan">
      <formula>0</formula>
    </cfRule>
  </conditionalFormatting>
  <conditionalFormatting sqref="C11:C20">
    <cfRule type="cellIs" dxfId="46" priority="6" stopIfTrue="1" operator="lessThan">
      <formula>0</formula>
    </cfRule>
  </conditionalFormatting>
  <conditionalFormatting sqref="F33:F43">
    <cfRule type="cellIs" dxfId="45" priority="1" stopIfTrue="1" operator="lessThan">
      <formula>0</formula>
    </cfRule>
    <cfRule type="cellIs" dxfId="44" priority="2" stopIfTrue="1" operator="lessThan">
      <formula>0</formula>
    </cfRule>
    <cfRule type="cellIs" dxfId="43" priority="3" stopIfTrue="1" operator="greaterThan">
      <formula>1</formula>
    </cfRule>
  </conditionalFormatting>
  <printOptions horizontalCentered="1"/>
  <pageMargins left="0" right="0.59055118110236227" top="0.19685039370078741" bottom="0.15748031496062992" header="0.19685039370078741" footer="0.19685039370078741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65529"/>
  <sheetViews>
    <sheetView tabSelected="1" view="pageBreakPreview" topLeftCell="A16" zoomScale="85" zoomScaleNormal="85" zoomScaleSheetLayoutView="85" workbookViewId="0">
      <selection activeCell="D36" sqref="D36"/>
    </sheetView>
  </sheetViews>
  <sheetFormatPr baseColWidth="10" defaultRowHeight="12.75" x14ac:dyDescent="0.2"/>
  <cols>
    <col min="1" max="1" width="37.7109375" bestFit="1" customWidth="1"/>
    <col min="2" max="2" width="23.140625" bestFit="1" customWidth="1"/>
    <col min="3" max="3" width="19.7109375" bestFit="1" customWidth="1"/>
    <col min="4" max="4" width="24.5703125" customWidth="1"/>
    <col min="5" max="5" width="8.5703125" customWidth="1"/>
    <col min="14" max="14" width="37.7109375" bestFit="1" customWidth="1"/>
    <col min="15" max="15" width="20.42578125" customWidth="1"/>
    <col min="16" max="16" width="17.140625" customWidth="1"/>
  </cols>
  <sheetData>
    <row r="1" spans="1:16" s="146" customFormat="1" ht="16.5" customHeight="1" x14ac:dyDescent="0.2">
      <c r="J1" s="184"/>
    </row>
    <row r="2" spans="1:16" s="146" customFormat="1" ht="17.25" customHeight="1" x14ac:dyDescent="0.2">
      <c r="J2" s="184"/>
    </row>
    <row r="3" spans="1:16" s="146" customFormat="1" ht="18" customHeight="1" x14ac:dyDescent="0.2">
      <c r="J3" s="184"/>
    </row>
    <row r="4" spans="1:16" s="146" customFormat="1" ht="13.5" customHeight="1" x14ac:dyDescent="0.2">
      <c r="A4" s="147" t="s">
        <v>70</v>
      </c>
      <c r="B4" s="148"/>
      <c r="C4" s="148"/>
      <c r="D4" s="148"/>
      <c r="E4" s="148"/>
      <c r="F4" s="148"/>
      <c r="G4" s="148"/>
      <c r="H4" s="148"/>
      <c r="I4" s="148"/>
      <c r="J4" s="209"/>
      <c r="K4" s="148"/>
      <c r="L4" s="148"/>
    </row>
    <row r="5" spans="1:16" s="129" customFormat="1" ht="16.5" customHeight="1" x14ac:dyDescent="0.25">
      <c r="A5" s="228" t="s">
        <v>235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</row>
    <row r="6" spans="1:16" s="129" customFormat="1" ht="15.75" customHeight="1" thickBot="1" x14ac:dyDescent="0.25">
      <c r="A6" s="216" t="s">
        <v>253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</row>
    <row r="7" spans="1:16" s="13" customFormat="1" ht="18" customHeight="1" thickBot="1" x14ac:dyDescent="0.35">
      <c r="A7" s="230" t="s">
        <v>237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N7" s="19"/>
    </row>
    <row r="8" spans="1:16" s="13" customFormat="1" ht="21.75" customHeight="1" thickBot="1" x14ac:dyDescent="0.35">
      <c r="A8" s="229" t="s">
        <v>83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N8" s="99" t="s">
        <v>0</v>
      </c>
      <c r="O8" s="99" t="s">
        <v>8</v>
      </c>
      <c r="P8" s="99" t="s">
        <v>2</v>
      </c>
    </row>
    <row r="9" spans="1:16" s="3" customFormat="1" ht="34.5" customHeight="1" thickBot="1" x14ac:dyDescent="0.35">
      <c r="A9" s="28" t="s">
        <v>0</v>
      </c>
      <c r="B9" s="30" t="s">
        <v>1</v>
      </c>
      <c r="C9" s="30" t="s">
        <v>2</v>
      </c>
      <c r="D9" s="30" t="s">
        <v>8</v>
      </c>
      <c r="E9" s="29" t="s">
        <v>7</v>
      </c>
      <c r="F9" s="1"/>
      <c r="G9"/>
      <c r="H9"/>
      <c r="I9"/>
      <c r="J9"/>
      <c r="K9"/>
      <c r="L9"/>
      <c r="M9" s="46"/>
      <c r="N9" s="50" t="s">
        <v>97</v>
      </c>
      <c r="O9" s="77">
        <f>D11/B11</f>
        <v>0.88110349297226032</v>
      </c>
      <c r="P9" s="78">
        <f>C11/B11</f>
        <v>0.11889650702773973</v>
      </c>
    </row>
    <row r="10" spans="1:16" s="5" customFormat="1" ht="21" customHeight="1" x14ac:dyDescent="0.3">
      <c r="A10" s="31" t="s">
        <v>84</v>
      </c>
      <c r="B10" s="32"/>
      <c r="C10" s="32"/>
      <c r="D10" s="32"/>
      <c r="E10" s="32"/>
      <c r="F10" s="3"/>
      <c r="G10" s="3"/>
      <c r="H10" s="3"/>
      <c r="I10" s="3"/>
      <c r="J10" s="3"/>
      <c r="K10" s="3"/>
      <c r="L10" s="3"/>
      <c r="M10" s="47"/>
      <c r="N10" s="50" t="s">
        <v>98</v>
      </c>
      <c r="O10" s="77">
        <f>D12/B12</f>
        <v>0.8647025735317424</v>
      </c>
      <c r="P10" s="78">
        <f>C12/B12</f>
        <v>0.13529742646825757</v>
      </c>
    </row>
    <row r="11" spans="1:16" s="5" customFormat="1" ht="21" customHeight="1" x14ac:dyDescent="0.3">
      <c r="A11" s="96" t="s">
        <v>100</v>
      </c>
      <c r="B11" s="105">
        <v>757369692938</v>
      </c>
      <c r="C11" s="105">
        <v>90048611019</v>
      </c>
      <c r="D11" s="97">
        <f>B11-C11</f>
        <v>667321081919</v>
      </c>
      <c r="E11" s="98">
        <f>C11/B11</f>
        <v>0.11889650702773973</v>
      </c>
      <c r="F11" s="4"/>
      <c r="G11" s="8"/>
      <c r="M11" s="34"/>
      <c r="N11" s="50" t="s">
        <v>99</v>
      </c>
      <c r="O11" s="77">
        <f>D13/B13</f>
        <v>1</v>
      </c>
      <c r="P11" s="78">
        <f>C13/B13</f>
        <v>0</v>
      </c>
    </row>
    <row r="12" spans="1:16" s="5" customFormat="1" ht="21" customHeight="1" thickBot="1" x14ac:dyDescent="0.3">
      <c r="A12" s="96" t="s">
        <v>101</v>
      </c>
      <c r="B12" s="105">
        <v>1158242572284</v>
      </c>
      <c r="C12" s="105">
        <v>156707239256</v>
      </c>
      <c r="D12" s="97">
        <f>B12-C12</f>
        <v>1001535333028</v>
      </c>
      <c r="E12" s="98">
        <f>C12/B12</f>
        <v>0.13529742646825757</v>
      </c>
      <c r="F12" s="6"/>
      <c r="G12" s="8"/>
      <c r="M12" s="47"/>
      <c r="N12" s="49" t="s">
        <v>9</v>
      </c>
      <c r="O12" s="53">
        <f>O9+O10+O11</f>
        <v>2.7458060665040027</v>
      </c>
      <c r="P12" s="53">
        <f>P9+P10+P11</f>
        <v>0.25419393349599728</v>
      </c>
    </row>
    <row r="13" spans="1:16" s="5" customFormat="1" ht="21" customHeight="1" x14ac:dyDescent="0.25">
      <c r="A13" s="96" t="s">
        <v>102</v>
      </c>
      <c r="B13" s="105">
        <v>1040255121</v>
      </c>
      <c r="C13" s="105">
        <v>0</v>
      </c>
      <c r="D13" s="102">
        <f>B13-C13</f>
        <v>1040255121</v>
      </c>
      <c r="E13" s="98">
        <f>C13/B13</f>
        <v>0</v>
      </c>
      <c r="G13" s="8"/>
      <c r="M13" s="47"/>
      <c r="N13" s="13"/>
      <c r="O13" s="13"/>
      <c r="P13" s="13"/>
    </row>
    <row r="14" spans="1:16" s="13" customFormat="1" ht="16.5" customHeight="1" x14ac:dyDescent="0.25">
      <c r="A14" s="58" t="s">
        <v>9</v>
      </c>
      <c r="B14" s="33">
        <f>SUM(B11:B13)</f>
        <v>1916652520343</v>
      </c>
      <c r="C14" s="36">
        <f>SUM(C11:C13)</f>
        <v>246755850275</v>
      </c>
      <c r="D14" s="24">
        <f>SUM(D11:D13)</f>
        <v>1669896670068</v>
      </c>
      <c r="E14" s="101">
        <f>+C14/B14</f>
        <v>0.12874313296540632</v>
      </c>
      <c r="F14" s="5"/>
      <c r="G14" s="8"/>
      <c r="H14" s="5"/>
      <c r="I14" s="5"/>
      <c r="J14" s="5"/>
      <c r="K14" s="5"/>
      <c r="L14" s="5"/>
      <c r="N14" s="21"/>
      <c r="O14" s="20"/>
      <c r="P14" s="20"/>
    </row>
    <row r="15" spans="1:16" s="20" customFormat="1" ht="15.75" customHeight="1" thickBot="1" x14ac:dyDescent="0.3">
      <c r="A15" s="21"/>
      <c r="B15" s="21"/>
      <c r="C15" s="35"/>
      <c r="D15" s="21"/>
      <c r="E15" s="21"/>
      <c r="F15" s="22"/>
      <c r="G15" s="21"/>
      <c r="H15" s="23"/>
      <c r="I15" s="21"/>
      <c r="J15" s="21"/>
      <c r="K15" s="21"/>
      <c r="L15" s="21"/>
      <c r="M15" s="21"/>
      <c r="N15" s="3"/>
      <c r="O15" s="3"/>
      <c r="P15" s="3"/>
    </row>
    <row r="16" spans="1:16" s="3" customFormat="1" ht="27" thickBot="1" x14ac:dyDescent="0.45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N16" s="48" t="s">
        <v>0</v>
      </c>
      <c r="O16" s="48" t="s">
        <v>2</v>
      </c>
      <c r="P16" s="48" t="s">
        <v>7</v>
      </c>
    </row>
    <row r="17" spans="1:20" s="13" customFormat="1" ht="23.25" customHeight="1" thickBot="1" x14ac:dyDescent="0.35">
      <c r="A17" s="229" t="s">
        <v>85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18"/>
      <c r="N17" s="50" t="s">
        <v>96</v>
      </c>
      <c r="O17" s="52">
        <f>C18</f>
        <v>189116266174</v>
      </c>
      <c r="P17" s="59">
        <f>O17/$O$20</f>
        <v>0.76641046590480888</v>
      </c>
    </row>
    <row r="18" spans="1:20" s="17" customFormat="1" ht="20.25" customHeight="1" x14ac:dyDescent="0.3">
      <c r="A18" s="162" t="s">
        <v>96</v>
      </c>
      <c r="B18" s="105">
        <v>1342165982239</v>
      </c>
      <c r="C18" s="105">
        <v>189116266174</v>
      </c>
      <c r="D18" s="102">
        <f>B18-C18</f>
        <v>1153049716065</v>
      </c>
      <c r="E18" s="98">
        <f>C18/B18</f>
        <v>0.14090378438776732</v>
      </c>
      <c r="F18" s="15"/>
      <c r="G18" s="16"/>
      <c r="M18" s="16"/>
      <c r="N18" s="50" t="s">
        <v>160</v>
      </c>
      <c r="O18" s="52">
        <f>C19</f>
        <v>0</v>
      </c>
      <c r="P18" s="59">
        <f>O18/$O$20</f>
        <v>0</v>
      </c>
    </row>
    <row r="19" spans="1:20" s="17" customFormat="1" ht="20.25" customHeight="1" x14ac:dyDescent="0.3">
      <c r="A19" s="162" t="s">
        <v>159</v>
      </c>
      <c r="B19" s="105">
        <v>0</v>
      </c>
      <c r="C19" s="105">
        <v>0</v>
      </c>
      <c r="D19" s="105">
        <f>B19-C19</f>
        <v>0</v>
      </c>
      <c r="E19" s="156" t="s">
        <v>254</v>
      </c>
      <c r="F19" s="15"/>
      <c r="G19" s="16"/>
      <c r="M19" s="16"/>
      <c r="N19" s="50" t="s">
        <v>45</v>
      </c>
      <c r="O19" s="52">
        <f>C20</f>
        <v>57639584101</v>
      </c>
      <c r="P19" s="59">
        <f>O19/$O$20</f>
        <v>0.23358953409519118</v>
      </c>
    </row>
    <row r="20" spans="1:20" s="5" customFormat="1" ht="20.25" customHeight="1" x14ac:dyDescent="0.25">
      <c r="A20" s="162" t="s">
        <v>45</v>
      </c>
      <c r="B20" s="105">
        <v>574486538104</v>
      </c>
      <c r="C20" s="105">
        <v>57639584101</v>
      </c>
      <c r="D20" s="105">
        <f>B20-C20</f>
        <v>516846954003</v>
      </c>
      <c r="E20" s="156">
        <f>C20/B20</f>
        <v>0.10033234945979785</v>
      </c>
      <c r="F20" s="17"/>
      <c r="G20" s="16"/>
      <c r="H20" s="17"/>
      <c r="I20" s="17"/>
      <c r="J20" s="17"/>
      <c r="K20" s="17"/>
      <c r="L20" s="17"/>
      <c r="M20" s="8"/>
      <c r="N20" s="55" t="s">
        <v>9</v>
      </c>
      <c r="O20" s="56">
        <f>SUM(O17:O19)</f>
        <v>246755850275</v>
      </c>
      <c r="P20" s="54">
        <f>O20/$O$20</f>
        <v>1</v>
      </c>
    </row>
    <row r="21" spans="1:20" s="14" customFormat="1" ht="15" customHeight="1" thickBot="1" x14ac:dyDescent="0.3">
      <c r="A21" s="159" t="s">
        <v>9</v>
      </c>
      <c r="B21" s="163">
        <f>SUM(B18:B20)</f>
        <v>1916652520343</v>
      </c>
      <c r="C21" s="163">
        <f>SUM(C18:C20)</f>
        <v>246755850275</v>
      </c>
      <c r="D21" s="163">
        <f>SUM(D18:D20)</f>
        <v>1669896670068</v>
      </c>
      <c r="E21" s="161">
        <f>C21/B21</f>
        <v>0.12874313296540632</v>
      </c>
      <c r="F21" s="5"/>
      <c r="G21" s="8"/>
      <c r="H21" s="5"/>
      <c r="I21" s="5"/>
      <c r="J21" s="5"/>
      <c r="K21" s="5"/>
      <c r="L21" s="5"/>
      <c r="N21" s="21"/>
      <c r="O21" s="20"/>
      <c r="P21" s="20"/>
    </row>
    <row r="22" spans="1:20" s="42" customFormat="1" ht="18.75" customHeight="1" thickBot="1" x14ac:dyDescent="0.35">
      <c r="A22" s="37"/>
      <c r="B22" s="38"/>
      <c r="C22" s="38"/>
      <c r="D22" s="38"/>
      <c r="E22" s="39"/>
      <c r="F22" s="40"/>
      <c r="G22" s="41"/>
      <c r="H22" s="40"/>
      <c r="I22" s="40"/>
      <c r="J22" s="40"/>
      <c r="K22" s="40"/>
      <c r="L22" s="40"/>
      <c r="N22" s="48" t="s">
        <v>0</v>
      </c>
      <c r="O22" s="99" t="s">
        <v>2</v>
      </c>
      <c r="P22" s="48" t="s">
        <v>2</v>
      </c>
      <c r="Q22" s="48" t="s">
        <v>8</v>
      </c>
      <c r="R22" s="86" t="s">
        <v>103</v>
      </c>
      <c r="S22" s="85" t="s">
        <v>44</v>
      </c>
    </row>
    <row r="23" spans="1:20" s="13" customFormat="1" ht="23.25" customHeight="1" thickBot="1" x14ac:dyDescent="0.35">
      <c r="A23" s="229" t="s">
        <v>161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N23" s="57" t="s">
        <v>89</v>
      </c>
      <c r="O23" s="100">
        <f t="shared" ref="O23:Q29" si="0">B24/1000000</f>
        <v>1354869.4486390001</v>
      </c>
      <c r="P23" s="51">
        <f t="shared" si="0"/>
        <v>188589.94064799999</v>
      </c>
      <c r="Q23" s="81">
        <f t="shared" si="0"/>
        <v>1166279.5079910001</v>
      </c>
      <c r="R23" s="87">
        <f t="shared" ref="R23:R30" si="1">P23/O23</f>
        <v>0.13919417906828091</v>
      </c>
      <c r="S23" s="83">
        <f t="shared" ref="S23:S30" si="2">Q23/O23</f>
        <v>0.86080582093171909</v>
      </c>
    </row>
    <row r="24" spans="1:20" s="7" customFormat="1" ht="21" customHeight="1" x14ac:dyDescent="0.3">
      <c r="A24" s="157" t="s">
        <v>10</v>
      </c>
      <c r="B24" s="105">
        <v>1354869448639</v>
      </c>
      <c r="C24" s="105">
        <v>188589940648</v>
      </c>
      <c r="D24" s="102">
        <f>B24-C24</f>
        <v>1166279507991</v>
      </c>
      <c r="E24" s="158">
        <f t="shared" ref="E24:E31" si="3">C24/B24</f>
        <v>0.13919417906828091</v>
      </c>
      <c r="N24" s="57" t="s">
        <v>90</v>
      </c>
      <c r="O24" s="100">
        <f>B25/1000000</f>
        <v>334176.95976599999</v>
      </c>
      <c r="P24" s="100">
        <f t="shared" si="0"/>
        <v>40637.199981999998</v>
      </c>
      <c r="Q24" s="81">
        <f t="shared" si="0"/>
        <v>293539.75978399999</v>
      </c>
      <c r="R24" s="87">
        <f t="shared" si="1"/>
        <v>0.12160383531663972</v>
      </c>
      <c r="S24" s="83">
        <f t="shared" si="2"/>
        <v>0.87839616468336035</v>
      </c>
      <c r="T24" s="9"/>
    </row>
    <row r="25" spans="1:20" s="7" customFormat="1" ht="21" customHeight="1" x14ac:dyDescent="0.3">
      <c r="A25" s="157" t="s">
        <v>11</v>
      </c>
      <c r="B25" s="105">
        <v>334176959766</v>
      </c>
      <c r="C25" s="105">
        <v>40637199982</v>
      </c>
      <c r="D25" s="102">
        <f t="shared" ref="D25:D30" si="4">B25-C25</f>
        <v>293539759784</v>
      </c>
      <c r="E25" s="158">
        <f t="shared" ref="E25:E30" si="5">C25/B25</f>
        <v>0.12160383531663972</v>
      </c>
      <c r="M25" s="9"/>
      <c r="N25" s="57" t="s">
        <v>91</v>
      </c>
      <c r="O25" s="100">
        <f t="shared" si="0"/>
        <v>17146.005344000001</v>
      </c>
      <c r="P25" s="100">
        <f t="shared" si="0"/>
        <v>1931.6278629999999</v>
      </c>
      <c r="Q25" s="81">
        <f t="shared" si="0"/>
        <v>15214.377481</v>
      </c>
      <c r="R25" s="87">
        <f t="shared" si="1"/>
        <v>0.11265760299532074</v>
      </c>
      <c r="S25" s="83">
        <f t="shared" si="2"/>
        <v>0.88734239700467921</v>
      </c>
      <c r="T25" s="9"/>
    </row>
    <row r="26" spans="1:20" s="7" customFormat="1" ht="21" customHeight="1" x14ac:dyDescent="0.3">
      <c r="A26" s="157" t="s">
        <v>79</v>
      </c>
      <c r="B26" s="105">
        <v>17146005344</v>
      </c>
      <c r="C26" s="105">
        <v>1931627863</v>
      </c>
      <c r="D26" s="102">
        <f t="shared" si="4"/>
        <v>15214377481</v>
      </c>
      <c r="E26" s="158">
        <f t="shared" si="5"/>
        <v>0.11265760299532075</v>
      </c>
      <c r="M26" s="9"/>
      <c r="N26" s="57" t="s">
        <v>92</v>
      </c>
      <c r="O26" s="100">
        <f t="shared" si="0"/>
        <v>181586.41837299999</v>
      </c>
      <c r="P26" s="100">
        <f t="shared" si="0"/>
        <v>13039.480372</v>
      </c>
      <c r="Q26" s="81">
        <f t="shared" si="0"/>
        <v>168546.938001</v>
      </c>
      <c r="R26" s="87">
        <f t="shared" si="1"/>
        <v>7.1808676490415516E-2</v>
      </c>
      <c r="S26" s="83">
        <f t="shared" si="2"/>
        <v>0.92819132350958455</v>
      </c>
      <c r="T26" s="9"/>
    </row>
    <row r="27" spans="1:20" s="7" customFormat="1" ht="21" customHeight="1" x14ac:dyDescent="0.3">
      <c r="A27" s="157" t="s">
        <v>12</v>
      </c>
      <c r="B27" s="105">
        <v>181586418373</v>
      </c>
      <c r="C27" s="105">
        <v>13039480372</v>
      </c>
      <c r="D27" s="102">
        <f t="shared" si="4"/>
        <v>168546938001</v>
      </c>
      <c r="E27" s="158">
        <f t="shared" si="5"/>
        <v>7.1808676490415516E-2</v>
      </c>
      <c r="M27" s="9"/>
      <c r="N27" s="57" t="s">
        <v>93</v>
      </c>
      <c r="O27" s="100">
        <f t="shared" si="0"/>
        <v>1040.2551209999999</v>
      </c>
      <c r="P27" s="100">
        <f t="shared" si="0"/>
        <v>0</v>
      </c>
      <c r="Q27" s="81">
        <f t="shared" si="0"/>
        <v>1040.2551209999999</v>
      </c>
      <c r="R27" s="87">
        <f t="shared" si="1"/>
        <v>0</v>
      </c>
      <c r="S27" s="83">
        <f t="shared" si="2"/>
        <v>1</v>
      </c>
      <c r="T27" s="9"/>
    </row>
    <row r="28" spans="1:20" s="7" customFormat="1" ht="21" customHeight="1" x14ac:dyDescent="0.3">
      <c r="A28" s="157" t="s">
        <v>88</v>
      </c>
      <c r="B28" s="105">
        <v>1040255121</v>
      </c>
      <c r="C28" s="105">
        <v>0</v>
      </c>
      <c r="D28" s="102">
        <f t="shared" si="4"/>
        <v>1040255121</v>
      </c>
      <c r="E28" s="158">
        <f t="shared" si="5"/>
        <v>0</v>
      </c>
      <c r="M28" s="9"/>
      <c r="N28" s="57" t="s">
        <v>94</v>
      </c>
      <c r="O28" s="100">
        <f t="shared" si="0"/>
        <v>21694.1</v>
      </c>
      <c r="P28" s="100">
        <f t="shared" si="0"/>
        <v>2472.591426</v>
      </c>
      <c r="Q28" s="81">
        <f t="shared" si="0"/>
        <v>19221.508573999999</v>
      </c>
      <c r="R28" s="87">
        <f t="shared" si="1"/>
        <v>0.1139752940200331</v>
      </c>
      <c r="S28" s="83">
        <f t="shared" si="2"/>
        <v>0.88602470597996696</v>
      </c>
      <c r="T28" s="9"/>
    </row>
    <row r="29" spans="1:20" s="7" customFormat="1" ht="21" customHeight="1" x14ac:dyDescent="0.3">
      <c r="A29" s="157" t="s">
        <v>13</v>
      </c>
      <c r="B29" s="105">
        <v>21694100000</v>
      </c>
      <c r="C29" s="105">
        <v>2472591426</v>
      </c>
      <c r="D29" s="102">
        <f t="shared" si="4"/>
        <v>19221508574</v>
      </c>
      <c r="E29" s="158">
        <f t="shared" si="5"/>
        <v>0.11397529402003309</v>
      </c>
      <c r="M29" s="9"/>
      <c r="N29" s="57" t="s">
        <v>95</v>
      </c>
      <c r="O29" s="100">
        <f t="shared" si="0"/>
        <v>6139.3330999999998</v>
      </c>
      <c r="P29" s="100">
        <f t="shared" si="0"/>
        <v>85.009984000000003</v>
      </c>
      <c r="Q29" s="81">
        <f t="shared" si="0"/>
        <v>6054.3231159999996</v>
      </c>
      <c r="R29" s="87">
        <f t="shared" si="1"/>
        <v>1.3846778243715104E-2</v>
      </c>
      <c r="S29" s="83">
        <f t="shared" si="2"/>
        <v>0.98615322175628484</v>
      </c>
      <c r="T29" s="9"/>
    </row>
    <row r="30" spans="1:20" s="5" customFormat="1" ht="22.5" customHeight="1" x14ac:dyDescent="0.25">
      <c r="A30" s="157" t="s">
        <v>14</v>
      </c>
      <c r="B30" s="105">
        <v>6139333100</v>
      </c>
      <c r="C30" s="105">
        <v>85009984</v>
      </c>
      <c r="D30" s="102">
        <f t="shared" si="4"/>
        <v>6054323116</v>
      </c>
      <c r="E30" s="158">
        <f t="shared" si="5"/>
        <v>1.3846778243715102E-2</v>
      </c>
      <c r="F30" s="7"/>
      <c r="G30" s="7"/>
      <c r="H30" s="7"/>
      <c r="I30" s="7"/>
      <c r="J30" s="7"/>
      <c r="K30" s="7"/>
      <c r="L30" s="7"/>
      <c r="M30" s="8"/>
      <c r="N30" s="58" t="s">
        <v>9</v>
      </c>
      <c r="O30" s="56">
        <f>SUM(O23:O29)</f>
        <v>1916652.5203430001</v>
      </c>
      <c r="P30" s="56">
        <f>SUM(P23:P29)</f>
        <v>246755.85027499998</v>
      </c>
      <c r="Q30" s="82">
        <f>SUM(Q23:Q29)</f>
        <v>1669896.6700680004</v>
      </c>
      <c r="R30" s="88">
        <f t="shared" si="1"/>
        <v>0.12874313296540632</v>
      </c>
      <c r="S30" s="84">
        <f t="shared" si="2"/>
        <v>0.87125686703459393</v>
      </c>
      <c r="T30" s="9"/>
    </row>
    <row r="31" spans="1:20" s="13" customFormat="1" ht="19.5" customHeight="1" x14ac:dyDescent="0.25">
      <c r="A31" s="159" t="s">
        <v>9</v>
      </c>
      <c r="B31" s="160">
        <f>SUM(B24:B30)</f>
        <v>1916652520343</v>
      </c>
      <c r="C31" s="160">
        <f>SUM(C24:C30)</f>
        <v>246755850275</v>
      </c>
      <c r="D31" s="160">
        <f>SUM(D24:D30)</f>
        <v>1669896670068</v>
      </c>
      <c r="E31" s="161">
        <f t="shared" si="3"/>
        <v>0.12874313296540632</v>
      </c>
      <c r="F31" s="5"/>
      <c r="G31" s="8"/>
      <c r="H31" s="5"/>
      <c r="I31" s="5"/>
      <c r="J31" s="5"/>
      <c r="K31" s="5"/>
      <c r="L31" s="5"/>
      <c r="P31" s="20"/>
    </row>
    <row r="32" spans="1:20" s="20" customFormat="1" ht="12.75" customHeight="1" x14ac:dyDescent="0.2">
      <c r="A32" s="21"/>
      <c r="B32" s="21"/>
      <c r="C32" s="21"/>
      <c r="D32" s="21"/>
      <c r="E32" s="21"/>
      <c r="F32" s="22"/>
      <c r="G32" s="21"/>
      <c r="H32" s="23"/>
      <c r="I32" s="21"/>
      <c r="J32" s="21"/>
      <c r="K32" s="21"/>
      <c r="L32" s="21"/>
      <c r="M32" s="21"/>
      <c r="N32" s="21"/>
      <c r="P32"/>
    </row>
    <row r="34" spans="2:4" x14ac:dyDescent="0.2">
      <c r="C34" s="25"/>
    </row>
    <row r="35" spans="2:4" x14ac:dyDescent="0.2">
      <c r="B35" s="25">
        <f>+B14-B21</f>
        <v>0</v>
      </c>
      <c r="C35" s="25">
        <f>+C14-C21</f>
        <v>0</v>
      </c>
      <c r="D35" s="25">
        <f>+D14-D21</f>
        <v>0</v>
      </c>
    </row>
    <row r="36" spans="2:4" x14ac:dyDescent="0.2">
      <c r="B36" s="25">
        <f>+B14-B31</f>
        <v>0</v>
      </c>
      <c r="C36" s="25">
        <f>+C14-C31</f>
        <v>0</v>
      </c>
      <c r="D36" s="25">
        <f>+D14-D31</f>
        <v>0</v>
      </c>
    </row>
    <row r="65529" spans="18:18" x14ac:dyDescent="0.2">
      <c r="R65529" s="13"/>
    </row>
  </sheetData>
  <mergeCells count="10">
    <mergeCell ref="A5:L5"/>
    <mergeCell ref="A6:L6"/>
    <mergeCell ref="A23:E23"/>
    <mergeCell ref="F23:L23"/>
    <mergeCell ref="A7:L7"/>
    <mergeCell ref="A8:E8"/>
    <mergeCell ref="F8:L8"/>
    <mergeCell ref="A16:L16"/>
    <mergeCell ref="A17:E17"/>
    <mergeCell ref="F17:L17"/>
  </mergeCells>
  <conditionalFormatting sqref="J1:J4">
    <cfRule type="cellIs" dxfId="42" priority="1" operator="greaterThan">
      <formula>0.2</formula>
    </cfRule>
    <cfRule type="cellIs" dxfId="41" priority="2" operator="greaterThan">
      <formula>0.2</formula>
    </cfRule>
    <cfRule type="cellIs" dxfId="40" priority="3" operator="greaterThan">
      <formula>0.1</formula>
    </cfRule>
    <cfRule type="cellIs" dxfId="39" priority="4" operator="greaterThan">
      <formula>0.1</formula>
    </cfRule>
  </conditionalFormatting>
  <conditionalFormatting sqref="E1:G4">
    <cfRule type="cellIs" dxfId="38" priority="5" operator="lessThan">
      <formula>0</formula>
    </cfRule>
  </conditionalFormatting>
  <pageMargins left="0.55118110236220474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44"/>
  <sheetViews>
    <sheetView view="pageBreakPreview" topLeftCell="A19" zoomScaleNormal="100" zoomScaleSheetLayoutView="100" workbookViewId="0">
      <selection activeCell="D9" sqref="D9"/>
    </sheetView>
  </sheetViews>
  <sheetFormatPr baseColWidth="10" defaultRowHeight="12.75" x14ac:dyDescent="0.2"/>
  <cols>
    <col min="1" max="1" width="41.42578125" customWidth="1"/>
    <col min="2" max="2" width="21.85546875" customWidth="1"/>
    <col min="3" max="3" width="22.28515625" bestFit="1" customWidth="1"/>
    <col min="4" max="4" width="21.85546875" customWidth="1"/>
    <col min="5" max="5" width="11.140625" customWidth="1"/>
    <col min="6" max="6" width="5.5703125" customWidth="1"/>
    <col min="7" max="7" width="13.7109375" bestFit="1" customWidth="1"/>
  </cols>
  <sheetData>
    <row r="1" spans="1:10" s="146" customFormat="1" x14ac:dyDescent="0.2">
      <c r="J1" s="184"/>
    </row>
    <row r="2" spans="1:10" s="146" customFormat="1" x14ac:dyDescent="0.2">
      <c r="J2" s="184"/>
    </row>
    <row r="3" spans="1:10" s="146" customFormat="1" ht="18" customHeight="1" x14ac:dyDescent="0.2">
      <c r="J3" s="184"/>
    </row>
    <row r="4" spans="1:10" s="146" customFormat="1" ht="13.5" customHeight="1" x14ac:dyDescent="0.2">
      <c r="A4" s="147" t="s">
        <v>70</v>
      </c>
      <c r="B4" s="148"/>
      <c r="C4" s="148"/>
      <c r="D4" s="148"/>
      <c r="E4" s="148"/>
      <c r="J4" s="184"/>
    </row>
    <row r="5" spans="1:10" s="129" customFormat="1" ht="16.5" customHeight="1" x14ac:dyDescent="0.25">
      <c r="A5" s="215" t="s">
        <v>235</v>
      </c>
      <c r="B5" s="215"/>
      <c r="C5" s="215"/>
      <c r="D5" s="215"/>
      <c r="E5" s="215"/>
      <c r="F5" s="146"/>
      <c r="G5" s="146"/>
      <c r="H5" s="146"/>
      <c r="I5" s="146"/>
      <c r="J5" s="185"/>
    </row>
    <row r="6" spans="1:10" s="129" customFormat="1" ht="15.75" customHeight="1" x14ac:dyDescent="0.2">
      <c r="A6" s="216" t="s">
        <v>253</v>
      </c>
      <c r="B6" s="216"/>
      <c r="C6" s="216"/>
      <c r="D6" s="216"/>
      <c r="E6" s="216"/>
      <c r="F6" s="146"/>
      <c r="G6" s="146"/>
      <c r="H6" s="146"/>
      <c r="I6" s="146"/>
      <c r="J6" s="185"/>
    </row>
    <row r="7" spans="1:10" s="150" customFormat="1" ht="13.5" customHeight="1" x14ac:dyDescent="0.2">
      <c r="A7" s="232" t="s">
        <v>236</v>
      </c>
      <c r="B7" s="232"/>
      <c r="C7" s="232"/>
      <c r="D7" s="232"/>
      <c r="E7" s="232"/>
      <c r="F7" s="146"/>
      <c r="G7" s="146"/>
      <c r="H7" s="146"/>
      <c r="J7" s="186"/>
    </row>
    <row r="8" spans="1:10" ht="36.75" customHeight="1" x14ac:dyDescent="0.2">
      <c r="A8" s="138" t="s">
        <v>5</v>
      </c>
      <c r="B8" s="93" t="s">
        <v>1</v>
      </c>
      <c r="C8" s="93" t="s">
        <v>2</v>
      </c>
      <c r="D8" s="93" t="s">
        <v>43</v>
      </c>
      <c r="E8" s="93" t="s">
        <v>6</v>
      </c>
      <c r="F8" s="146"/>
      <c r="G8" s="146"/>
      <c r="H8" s="146"/>
    </row>
    <row r="9" spans="1:10" ht="16.5" x14ac:dyDescent="0.3">
      <c r="A9" s="89" t="s">
        <v>104</v>
      </c>
      <c r="B9" s="90">
        <f>SUM(B10:B17)</f>
        <v>757369692938</v>
      </c>
      <c r="C9" s="90">
        <f>SUM(C10:C17)</f>
        <v>90048611019</v>
      </c>
      <c r="D9" s="90">
        <f>SUM(D10:D17)</f>
        <v>667321081919</v>
      </c>
      <c r="E9" s="139">
        <f t="shared" ref="E9:E40" si="0">+C9/B9</f>
        <v>0.11889650702773973</v>
      </c>
    </row>
    <row r="10" spans="1:10" ht="16.5" x14ac:dyDescent="0.3">
      <c r="A10" s="92" t="s">
        <v>105</v>
      </c>
      <c r="B10" s="105">
        <v>303397867462</v>
      </c>
      <c r="C10" s="106">
        <v>51477663549</v>
      </c>
      <c r="D10" s="106">
        <f t="shared" ref="D10" si="1">B10-C10</f>
        <v>251920203913</v>
      </c>
      <c r="E10" s="140">
        <f t="shared" si="0"/>
        <v>0.16967048575398269</v>
      </c>
    </row>
    <row r="11" spans="1:10" ht="16.5" x14ac:dyDescent="0.3">
      <c r="A11" s="92" t="s">
        <v>106</v>
      </c>
      <c r="B11" s="105">
        <v>133093585830</v>
      </c>
      <c r="C11" s="106">
        <v>16753802316</v>
      </c>
      <c r="D11" s="106">
        <f t="shared" ref="D11:D17" si="2">B11-C11</f>
        <v>116339783514</v>
      </c>
      <c r="E11" s="140">
        <f t="shared" ref="E11:E17" si="3">+C11/B11</f>
        <v>0.12587986274109089</v>
      </c>
    </row>
    <row r="12" spans="1:10" ht="16.5" x14ac:dyDescent="0.3">
      <c r="A12" s="92" t="s">
        <v>107</v>
      </c>
      <c r="B12" s="105">
        <v>65482747989</v>
      </c>
      <c r="C12" s="106">
        <v>7848186195</v>
      </c>
      <c r="D12" s="106">
        <f t="shared" si="2"/>
        <v>57634561794</v>
      </c>
      <c r="E12" s="140">
        <f t="shared" si="3"/>
        <v>0.11985120411132354</v>
      </c>
    </row>
    <row r="13" spans="1:10" ht="16.5" x14ac:dyDescent="0.3">
      <c r="A13" s="92" t="s">
        <v>108</v>
      </c>
      <c r="B13" s="105">
        <v>48014117499</v>
      </c>
      <c r="C13" s="106">
        <v>6145106232</v>
      </c>
      <c r="D13" s="106">
        <f t="shared" si="2"/>
        <v>41869011267</v>
      </c>
      <c r="E13" s="140">
        <f t="shared" si="3"/>
        <v>0.12798540412885825</v>
      </c>
    </row>
    <row r="14" spans="1:10" ht="16.5" x14ac:dyDescent="0.3">
      <c r="A14" s="92" t="s">
        <v>243</v>
      </c>
      <c r="B14" s="105">
        <v>14218220965</v>
      </c>
      <c r="C14" s="106">
        <v>2078789309</v>
      </c>
      <c r="D14" s="106">
        <f t="shared" si="2"/>
        <v>12139431656</v>
      </c>
      <c r="E14" s="140">
        <f t="shared" si="3"/>
        <v>0.14620600665281613</v>
      </c>
    </row>
    <row r="15" spans="1:10" ht="16.5" x14ac:dyDescent="0.3">
      <c r="A15" s="92" t="s">
        <v>244</v>
      </c>
      <c r="B15" s="105">
        <v>41383672750</v>
      </c>
      <c r="C15" s="106">
        <v>3956996016</v>
      </c>
      <c r="D15" s="106">
        <f t="shared" si="2"/>
        <v>37426676734</v>
      </c>
      <c r="E15" s="140">
        <f t="shared" si="3"/>
        <v>9.5617323283613095E-2</v>
      </c>
    </row>
    <row r="16" spans="1:10" ht="16.5" x14ac:dyDescent="0.3">
      <c r="A16" s="92" t="s">
        <v>245</v>
      </c>
      <c r="B16" s="105">
        <v>31456489097</v>
      </c>
      <c r="C16" s="106">
        <v>1788067402</v>
      </c>
      <c r="D16" s="106">
        <f t="shared" si="2"/>
        <v>29668421695</v>
      </c>
      <c r="E16" s="140">
        <f t="shared" si="3"/>
        <v>5.6842561052705902E-2</v>
      </c>
    </row>
    <row r="17" spans="1:5" ht="16.5" x14ac:dyDescent="0.3">
      <c r="A17" s="92" t="s">
        <v>109</v>
      </c>
      <c r="B17" s="105">
        <v>120322991346</v>
      </c>
      <c r="C17" s="106">
        <v>0</v>
      </c>
      <c r="D17" s="106">
        <f t="shared" si="2"/>
        <v>120322991346</v>
      </c>
      <c r="E17" s="140">
        <f t="shared" si="3"/>
        <v>0</v>
      </c>
    </row>
    <row r="18" spans="1:5" ht="16.5" x14ac:dyDescent="0.3">
      <c r="A18" s="89" t="s">
        <v>110</v>
      </c>
      <c r="B18" s="90">
        <f>SUM(B19:B37)</f>
        <v>1158242572284</v>
      </c>
      <c r="C18" s="90">
        <f>SUM(C19:C37)</f>
        <v>156707239256</v>
      </c>
      <c r="D18" s="90">
        <f>SUM(D19:D37)</f>
        <v>1001535333028</v>
      </c>
      <c r="E18" s="139">
        <f t="shared" si="0"/>
        <v>0.13529742646825757</v>
      </c>
    </row>
    <row r="19" spans="1:5" ht="16.5" x14ac:dyDescent="0.3">
      <c r="A19" s="92" t="s">
        <v>111</v>
      </c>
      <c r="B19" s="106">
        <v>85476400080</v>
      </c>
      <c r="C19" s="106">
        <v>10804863402</v>
      </c>
      <c r="D19" s="106">
        <f t="shared" ref="D19:D37" si="4">B19-C19</f>
        <v>74671536678</v>
      </c>
      <c r="E19" s="140">
        <f t="shared" ref="E19:E37" si="5">+C19/B19</f>
        <v>0.12640756269435066</v>
      </c>
    </row>
    <row r="20" spans="1:5" ht="16.5" x14ac:dyDescent="0.3">
      <c r="A20" s="92" t="s">
        <v>17</v>
      </c>
      <c r="B20" s="106">
        <v>158327464662</v>
      </c>
      <c r="C20" s="106">
        <v>20552947388</v>
      </c>
      <c r="D20" s="106">
        <f t="shared" si="4"/>
        <v>137774517274</v>
      </c>
      <c r="E20" s="140">
        <f t="shared" si="5"/>
        <v>0.12981290031945347</v>
      </c>
    </row>
    <row r="21" spans="1:5" ht="16.5" x14ac:dyDescent="0.3">
      <c r="A21" s="92" t="s">
        <v>18</v>
      </c>
      <c r="B21" s="106">
        <v>52539218788</v>
      </c>
      <c r="C21" s="106">
        <v>7158314852</v>
      </c>
      <c r="D21" s="106">
        <f t="shared" si="4"/>
        <v>45380903936</v>
      </c>
      <c r="E21" s="140">
        <f t="shared" si="5"/>
        <v>0.13624707441662542</v>
      </c>
    </row>
    <row r="22" spans="1:5" ht="16.5" x14ac:dyDescent="0.3">
      <c r="A22" s="92" t="s">
        <v>19</v>
      </c>
      <c r="B22" s="106">
        <v>53245331043</v>
      </c>
      <c r="C22" s="106">
        <v>6945099889</v>
      </c>
      <c r="D22" s="106">
        <f t="shared" si="4"/>
        <v>46300231154</v>
      </c>
      <c r="E22" s="140">
        <f t="shared" si="5"/>
        <v>0.13043584766880797</v>
      </c>
    </row>
    <row r="23" spans="1:5" ht="16.5" x14ac:dyDescent="0.3">
      <c r="A23" s="92" t="s">
        <v>20</v>
      </c>
      <c r="B23" s="106">
        <v>40479425841</v>
      </c>
      <c r="C23" s="106">
        <v>5656210277</v>
      </c>
      <c r="D23" s="106">
        <f t="shared" si="4"/>
        <v>34823215564</v>
      </c>
      <c r="E23" s="140">
        <f t="shared" si="5"/>
        <v>0.1397304966532171</v>
      </c>
    </row>
    <row r="24" spans="1:5" ht="16.5" x14ac:dyDescent="0.3">
      <c r="A24" s="92" t="s">
        <v>21</v>
      </c>
      <c r="B24" s="106">
        <v>46150305707</v>
      </c>
      <c r="C24" s="106">
        <v>6674374733</v>
      </c>
      <c r="D24" s="106">
        <f t="shared" si="4"/>
        <v>39475930974</v>
      </c>
      <c r="E24" s="140">
        <f t="shared" si="5"/>
        <v>0.14462254649783701</v>
      </c>
    </row>
    <row r="25" spans="1:5" ht="16.5" x14ac:dyDescent="0.3">
      <c r="A25" s="92" t="s">
        <v>22</v>
      </c>
      <c r="B25" s="106">
        <v>61821014686</v>
      </c>
      <c r="C25" s="106">
        <v>8836190694</v>
      </c>
      <c r="D25" s="106">
        <f t="shared" si="4"/>
        <v>52984823992</v>
      </c>
      <c r="E25" s="140">
        <f t="shared" si="5"/>
        <v>0.14293182890770387</v>
      </c>
    </row>
    <row r="26" spans="1:5" ht="16.5" x14ac:dyDescent="0.3">
      <c r="A26" s="92" t="s">
        <v>23</v>
      </c>
      <c r="B26" s="106">
        <v>40167660331</v>
      </c>
      <c r="C26" s="106">
        <v>5423933466</v>
      </c>
      <c r="D26" s="106">
        <f t="shared" si="4"/>
        <v>34743726865</v>
      </c>
      <c r="E26" s="140">
        <f t="shared" si="5"/>
        <v>0.13503234744827786</v>
      </c>
    </row>
    <row r="27" spans="1:5" ht="16.5" x14ac:dyDescent="0.3">
      <c r="A27" s="92" t="s">
        <v>33</v>
      </c>
      <c r="B27" s="106">
        <v>71347461524</v>
      </c>
      <c r="C27" s="106">
        <v>10082407754</v>
      </c>
      <c r="D27" s="106">
        <f t="shared" si="4"/>
        <v>61265053770</v>
      </c>
      <c r="E27" s="140">
        <f t="shared" si="5"/>
        <v>0.14131417626692241</v>
      </c>
    </row>
    <row r="28" spans="1:5" ht="16.5" x14ac:dyDescent="0.3">
      <c r="A28" s="92" t="s">
        <v>24</v>
      </c>
      <c r="B28" s="106">
        <v>31250590714</v>
      </c>
      <c r="C28" s="106">
        <v>4360709629</v>
      </c>
      <c r="D28" s="106">
        <f t="shared" si="4"/>
        <v>26889881085</v>
      </c>
      <c r="E28" s="140">
        <f t="shared" si="5"/>
        <v>0.13954007042325889</v>
      </c>
    </row>
    <row r="29" spans="1:5" ht="16.5" x14ac:dyDescent="0.3">
      <c r="A29" s="92" t="s">
        <v>25</v>
      </c>
      <c r="B29" s="106">
        <v>41049987263</v>
      </c>
      <c r="C29" s="106">
        <v>5471215552</v>
      </c>
      <c r="D29" s="106">
        <f t="shared" si="4"/>
        <v>35578771711</v>
      </c>
      <c r="E29" s="140">
        <f t="shared" si="5"/>
        <v>0.13328178439975855</v>
      </c>
    </row>
    <row r="30" spans="1:5" ht="16.5" x14ac:dyDescent="0.3">
      <c r="A30" s="92" t="s">
        <v>26</v>
      </c>
      <c r="B30" s="106">
        <v>124641913025</v>
      </c>
      <c r="C30" s="106">
        <v>17927753340</v>
      </c>
      <c r="D30" s="106">
        <f t="shared" si="4"/>
        <v>106714159685</v>
      </c>
      <c r="E30" s="140">
        <f t="shared" si="5"/>
        <v>0.14383406756926259</v>
      </c>
    </row>
    <row r="31" spans="1:5" ht="16.5" x14ac:dyDescent="0.3">
      <c r="A31" s="92" t="s">
        <v>27</v>
      </c>
      <c r="B31" s="106">
        <v>163833357480</v>
      </c>
      <c r="C31" s="106">
        <v>21411363417</v>
      </c>
      <c r="D31" s="106">
        <f t="shared" si="4"/>
        <v>142421994063</v>
      </c>
      <c r="E31" s="140">
        <f t="shared" si="5"/>
        <v>0.13068988969241993</v>
      </c>
    </row>
    <row r="32" spans="1:5" ht="16.5" x14ac:dyDescent="0.3">
      <c r="A32" s="92" t="s">
        <v>28</v>
      </c>
      <c r="B32" s="106">
        <v>42401488389</v>
      </c>
      <c r="C32" s="106">
        <v>5925069978</v>
      </c>
      <c r="D32" s="106">
        <f t="shared" si="4"/>
        <v>36476418411</v>
      </c>
      <c r="E32" s="140">
        <f t="shared" si="5"/>
        <v>0.13973731119158334</v>
      </c>
    </row>
    <row r="33" spans="1:6" ht="16.5" x14ac:dyDescent="0.3">
      <c r="A33" s="92" t="s">
        <v>29</v>
      </c>
      <c r="B33" s="106">
        <v>37610822576</v>
      </c>
      <c r="C33" s="106">
        <v>5712095021</v>
      </c>
      <c r="D33" s="106">
        <f t="shared" si="4"/>
        <v>31898727555</v>
      </c>
      <c r="E33" s="140">
        <f t="shared" si="5"/>
        <v>0.15187370628381228</v>
      </c>
    </row>
    <row r="34" spans="1:6" ht="16.5" x14ac:dyDescent="0.3">
      <c r="A34" s="92" t="s">
        <v>30</v>
      </c>
      <c r="B34" s="106">
        <v>38047610499</v>
      </c>
      <c r="C34" s="106">
        <v>5256175022</v>
      </c>
      <c r="D34" s="106">
        <f t="shared" si="4"/>
        <v>32791435477</v>
      </c>
      <c r="E34" s="140">
        <f t="shared" si="5"/>
        <v>0.13814730946475987</v>
      </c>
    </row>
    <row r="35" spans="1:6" ht="16.5" x14ac:dyDescent="0.3">
      <c r="A35" s="92" t="s">
        <v>32</v>
      </c>
      <c r="B35" s="106">
        <v>27550082085</v>
      </c>
      <c r="C35" s="106">
        <v>3282856985</v>
      </c>
      <c r="D35" s="106">
        <f t="shared" si="4"/>
        <v>24267225100</v>
      </c>
      <c r="E35" s="140">
        <f t="shared" si="5"/>
        <v>0.11915960812281551</v>
      </c>
    </row>
    <row r="36" spans="1:6" ht="16.5" x14ac:dyDescent="0.3">
      <c r="A36" s="92" t="s">
        <v>112</v>
      </c>
      <c r="B36" s="106">
        <v>19082836981</v>
      </c>
      <c r="C36" s="106">
        <v>2183675082</v>
      </c>
      <c r="D36" s="106">
        <f t="shared" si="4"/>
        <v>16899161899</v>
      </c>
      <c r="E36" s="140">
        <f t="shared" si="5"/>
        <v>0.11443136490523897</v>
      </c>
    </row>
    <row r="37" spans="1:6" ht="16.5" x14ac:dyDescent="0.3">
      <c r="A37" s="92" t="s">
        <v>31</v>
      </c>
      <c r="B37" s="106">
        <v>23219600610</v>
      </c>
      <c r="C37" s="106">
        <v>3041982775</v>
      </c>
      <c r="D37" s="106">
        <f t="shared" si="4"/>
        <v>20177617835</v>
      </c>
      <c r="E37" s="140">
        <f t="shared" si="5"/>
        <v>0.13100926351377065</v>
      </c>
    </row>
    <row r="38" spans="1:6" s="2" customFormat="1" ht="16.5" x14ac:dyDescent="0.3">
      <c r="A38" s="89" t="s">
        <v>113</v>
      </c>
      <c r="B38" s="90">
        <f>SUM(B39)</f>
        <v>1040255121</v>
      </c>
      <c r="C38" s="90">
        <f>SUM(C39)</f>
        <v>0</v>
      </c>
      <c r="D38" s="90">
        <f>SUM(D39)</f>
        <v>1040255121</v>
      </c>
      <c r="E38" s="139">
        <f t="shared" si="0"/>
        <v>0</v>
      </c>
      <c r="F38" s="141"/>
    </row>
    <row r="39" spans="1:6" ht="16.5" x14ac:dyDescent="0.3">
      <c r="A39" s="92" t="s">
        <v>114</v>
      </c>
      <c r="B39" s="106">
        <v>1040255121</v>
      </c>
      <c r="C39" s="106">
        <v>0</v>
      </c>
      <c r="D39" s="106">
        <f t="shared" ref="D39" si="6">B39-C39</f>
        <v>1040255121</v>
      </c>
      <c r="E39" s="140">
        <f t="shared" ref="E39" si="7">+C39/B39</f>
        <v>0</v>
      </c>
    </row>
    <row r="40" spans="1:6" ht="19.5" customHeight="1" x14ac:dyDescent="0.3">
      <c r="A40" s="94" t="s">
        <v>115</v>
      </c>
      <c r="B40" s="95">
        <f>SUM(B9,B18,B38)</f>
        <v>1916652520343</v>
      </c>
      <c r="C40" s="95">
        <f>SUM(C9,C18,C38)</f>
        <v>246755850275</v>
      </c>
      <c r="D40" s="95">
        <f>SUM(D9,D18,D38)</f>
        <v>1669896670068</v>
      </c>
      <c r="E40" s="142">
        <f t="shared" si="0"/>
        <v>0.12874313296540632</v>
      </c>
      <c r="F40" s="44"/>
    </row>
    <row r="41" spans="1:6" x14ac:dyDescent="0.2">
      <c r="C41" s="91"/>
    </row>
    <row r="42" spans="1:6" x14ac:dyDescent="0.2">
      <c r="B42" s="10">
        <f>+'GRUPO DE GASTOS'!B14</f>
        <v>1916652520343</v>
      </c>
      <c r="C42" s="10">
        <f>+'GRUPO DE GASTOS'!C14</f>
        <v>246755850275</v>
      </c>
      <c r="D42" s="10">
        <f>+'GRUPO DE GASTOS'!D14</f>
        <v>1669896670068</v>
      </c>
      <c r="E42" s="12">
        <f>+'GRUPO DE GASTOS'!E14</f>
        <v>0.12874313296540632</v>
      </c>
    </row>
    <row r="43" spans="1:6" x14ac:dyDescent="0.2">
      <c r="B43" s="91">
        <f>+B42-B40</f>
        <v>0</v>
      </c>
      <c r="C43" s="91">
        <f>+C42-C40</f>
        <v>0</v>
      </c>
      <c r="D43" s="91">
        <f>+D42-D40</f>
        <v>0</v>
      </c>
      <c r="E43" s="91">
        <f>+E42-E40</f>
        <v>0</v>
      </c>
    </row>
    <row r="44" spans="1:6" x14ac:dyDescent="0.2">
      <c r="B44" s="126"/>
      <c r="C44" s="126"/>
      <c r="D44" s="126"/>
    </row>
  </sheetData>
  <mergeCells count="3">
    <mergeCell ref="A5:E5"/>
    <mergeCell ref="A6:E6"/>
    <mergeCell ref="A7:E7"/>
  </mergeCells>
  <conditionalFormatting sqref="E1:G3 E4 F4:G8">
    <cfRule type="cellIs" dxfId="37" priority="5" operator="lessThan">
      <formula>0</formula>
    </cfRule>
  </conditionalFormatting>
  <conditionalFormatting sqref="J1:J7">
    <cfRule type="cellIs" dxfId="36" priority="1" operator="greaterThan">
      <formula>0.2</formula>
    </cfRule>
    <cfRule type="cellIs" dxfId="35" priority="2" operator="greaterThan">
      <formula>0.2</formula>
    </cfRule>
    <cfRule type="cellIs" dxfId="34" priority="3" operator="greaterThan">
      <formula>0.1</formula>
    </cfRule>
    <cfRule type="cellIs" dxfId="33" priority="4" operator="greaterThan">
      <formula>0.1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J128"/>
  <sheetViews>
    <sheetView view="pageBreakPreview" topLeftCell="A115" zoomScale="90" zoomScaleNormal="100" zoomScaleSheetLayoutView="90" workbookViewId="0">
      <selection activeCell="G139" sqref="G139"/>
    </sheetView>
  </sheetViews>
  <sheetFormatPr baseColWidth="10" defaultRowHeight="12.75" x14ac:dyDescent="0.2"/>
  <cols>
    <col min="1" max="1" width="10.42578125" style="149" customWidth="1"/>
    <col min="2" max="2" width="60" style="149" bestFit="1" customWidth="1"/>
    <col min="3" max="3" width="18.5703125" style="149" customWidth="1"/>
    <col min="4" max="4" width="16.5703125" style="149" customWidth="1"/>
    <col min="5" max="5" width="19.140625" style="149" customWidth="1"/>
    <col min="6" max="6" width="17.42578125" style="149" customWidth="1"/>
    <col min="7" max="7" width="18.5703125" style="149" customWidth="1"/>
    <col min="8" max="8" width="7.7109375" style="149" customWidth="1"/>
    <col min="9" max="9" width="7.85546875" style="149" customWidth="1"/>
    <col min="10" max="10" width="7.140625" style="187" customWidth="1"/>
    <col min="11" max="16384" width="11.42578125" style="149"/>
  </cols>
  <sheetData>
    <row r="1" spans="1:10" s="146" customFormat="1" x14ac:dyDescent="0.2">
      <c r="J1" s="184"/>
    </row>
    <row r="2" spans="1:10" s="146" customFormat="1" x14ac:dyDescent="0.2">
      <c r="J2" s="184"/>
    </row>
    <row r="3" spans="1:10" s="146" customFormat="1" ht="18" customHeight="1" x14ac:dyDescent="0.2">
      <c r="J3" s="184"/>
    </row>
    <row r="4" spans="1:10" s="146" customFormat="1" ht="13.5" customHeight="1" x14ac:dyDescent="0.2">
      <c r="A4" s="147" t="s">
        <v>70</v>
      </c>
      <c r="B4" s="148"/>
      <c r="C4" s="148"/>
      <c r="D4" s="148"/>
      <c r="E4" s="148"/>
      <c r="F4" s="148"/>
      <c r="G4" s="148"/>
      <c r="H4" s="148"/>
      <c r="J4" s="184"/>
    </row>
    <row r="5" spans="1:10" s="129" customFormat="1" ht="16.5" customHeight="1" x14ac:dyDescent="0.25">
      <c r="A5" s="215" t="s">
        <v>235</v>
      </c>
      <c r="B5" s="215"/>
      <c r="C5" s="215"/>
      <c r="D5" s="215"/>
      <c r="E5" s="215"/>
      <c r="F5" s="215"/>
      <c r="G5" s="215"/>
      <c r="H5" s="215"/>
      <c r="J5" s="185"/>
    </row>
    <row r="6" spans="1:10" s="129" customFormat="1" ht="15.75" customHeight="1" x14ac:dyDescent="0.2">
      <c r="A6" s="216" t="s">
        <v>253</v>
      </c>
      <c r="B6" s="216"/>
      <c r="C6" s="216"/>
      <c r="D6" s="216"/>
      <c r="E6" s="216"/>
      <c r="F6" s="216"/>
      <c r="G6" s="216"/>
      <c r="H6" s="216"/>
      <c r="J6" s="185"/>
    </row>
    <row r="7" spans="1:10" s="150" customFormat="1" ht="13.5" customHeight="1" x14ac:dyDescent="0.2">
      <c r="A7" s="232" t="s">
        <v>238</v>
      </c>
      <c r="B7" s="232"/>
      <c r="C7" s="232"/>
      <c r="D7" s="232"/>
      <c r="E7" s="232"/>
      <c r="F7" s="232"/>
      <c r="G7" s="232"/>
      <c r="H7" s="232"/>
      <c r="J7" s="186"/>
    </row>
    <row r="8" spans="1:10" ht="31.5" x14ac:dyDescent="0.2">
      <c r="A8" s="130" t="s">
        <v>162</v>
      </c>
      <c r="B8" s="131" t="s">
        <v>5</v>
      </c>
      <c r="C8" s="131" t="s">
        <v>211</v>
      </c>
      <c r="D8" s="165" t="s">
        <v>220</v>
      </c>
      <c r="E8" s="131" t="s">
        <v>1</v>
      </c>
      <c r="F8" s="131" t="s">
        <v>2</v>
      </c>
      <c r="G8" s="131" t="s">
        <v>43</v>
      </c>
      <c r="H8" s="132" t="s">
        <v>6</v>
      </c>
    </row>
    <row r="9" spans="1:10" ht="18" customHeight="1" x14ac:dyDescent="0.2">
      <c r="A9" s="115">
        <v>100</v>
      </c>
      <c r="B9" s="116" t="s">
        <v>46</v>
      </c>
      <c r="C9" s="117">
        <f>SUM(C10:C22)</f>
        <v>1354869448639</v>
      </c>
      <c r="D9" s="117">
        <f>SUM(D10:D22)</f>
        <v>0</v>
      </c>
      <c r="E9" s="117">
        <f>SUM(E10:E22)</f>
        <v>1354869448639</v>
      </c>
      <c r="F9" s="117">
        <f>SUM(F10:F22)</f>
        <v>188589940648</v>
      </c>
      <c r="G9" s="117">
        <f>SUM(G10:G22)</f>
        <v>1166279507991</v>
      </c>
      <c r="H9" s="164">
        <f t="shared" ref="H9:H72" si="0">+IF(E9=0,1,F9/E9)</f>
        <v>0.13919417906828091</v>
      </c>
    </row>
    <row r="10" spans="1:10" ht="18" customHeight="1" x14ac:dyDescent="0.2">
      <c r="A10" s="118">
        <v>111</v>
      </c>
      <c r="B10" s="119" t="s">
        <v>47</v>
      </c>
      <c r="C10" s="120">
        <v>956559798828</v>
      </c>
      <c r="D10" s="120">
        <v>0</v>
      </c>
      <c r="E10" s="120">
        <f>+C10+D10</f>
        <v>956559798828</v>
      </c>
      <c r="F10" s="120">
        <v>145618649013</v>
      </c>
      <c r="G10" s="120">
        <f t="shared" ref="G10:G22" si="1">E10-F10</f>
        <v>810941149815</v>
      </c>
      <c r="H10" s="151">
        <f t="shared" si="0"/>
        <v>0.15223162126551362</v>
      </c>
      <c r="I10" s="187"/>
    </row>
    <row r="11" spans="1:10" ht="18" customHeight="1" x14ac:dyDescent="0.2">
      <c r="A11" s="122">
        <v>113</v>
      </c>
      <c r="B11" s="123" t="s">
        <v>48</v>
      </c>
      <c r="C11" s="121">
        <v>55953481200</v>
      </c>
      <c r="D11" s="121">
        <v>0</v>
      </c>
      <c r="E11" s="121">
        <f t="shared" ref="E11:E22" si="2">+C11+D11</f>
        <v>55953481200</v>
      </c>
      <c r="F11" s="121">
        <v>8090567700</v>
      </c>
      <c r="G11" s="121">
        <f t="shared" si="1"/>
        <v>47862913500</v>
      </c>
      <c r="H11" s="133">
        <f t="shared" si="0"/>
        <v>0.14459453686323989</v>
      </c>
      <c r="I11" s="187"/>
    </row>
    <row r="12" spans="1:10" ht="18" customHeight="1" x14ac:dyDescent="0.2">
      <c r="A12" s="122">
        <v>114</v>
      </c>
      <c r="B12" s="123" t="s">
        <v>49</v>
      </c>
      <c r="C12" s="121">
        <v>84376106669</v>
      </c>
      <c r="D12" s="121">
        <v>0</v>
      </c>
      <c r="E12" s="121">
        <f t="shared" si="2"/>
        <v>84376106669</v>
      </c>
      <c r="F12" s="121">
        <v>0</v>
      </c>
      <c r="G12" s="121">
        <f t="shared" si="1"/>
        <v>84376106669</v>
      </c>
      <c r="H12" s="133">
        <f t="shared" si="0"/>
        <v>0</v>
      </c>
      <c r="I12" s="187"/>
    </row>
    <row r="13" spans="1:10" ht="18" customHeight="1" x14ac:dyDescent="0.2">
      <c r="A13" s="122">
        <v>122</v>
      </c>
      <c r="B13" s="123" t="s">
        <v>50</v>
      </c>
      <c r="C13" s="121">
        <v>220000000</v>
      </c>
      <c r="D13" s="121">
        <v>0</v>
      </c>
      <c r="E13" s="121">
        <f t="shared" si="2"/>
        <v>220000000</v>
      </c>
      <c r="F13" s="121">
        <v>6000000</v>
      </c>
      <c r="G13" s="121">
        <f t="shared" si="1"/>
        <v>214000000</v>
      </c>
      <c r="H13" s="133">
        <f t="shared" si="0"/>
        <v>2.7272727272727271E-2</v>
      </c>
      <c r="I13" s="187"/>
    </row>
    <row r="14" spans="1:10" ht="18" customHeight="1" x14ac:dyDescent="0.2">
      <c r="A14" s="122">
        <v>123</v>
      </c>
      <c r="B14" s="123" t="s">
        <v>51</v>
      </c>
      <c r="C14" s="121">
        <v>22740386753</v>
      </c>
      <c r="D14" s="121">
        <v>0</v>
      </c>
      <c r="E14" s="121">
        <f t="shared" si="2"/>
        <v>22740386753</v>
      </c>
      <c r="F14" s="121">
        <v>1413667528</v>
      </c>
      <c r="G14" s="121">
        <f t="shared" si="1"/>
        <v>21326719225</v>
      </c>
      <c r="H14" s="133">
        <f t="shared" si="0"/>
        <v>6.2165500673092268E-2</v>
      </c>
      <c r="I14" s="187"/>
    </row>
    <row r="15" spans="1:10" ht="18" customHeight="1" x14ac:dyDescent="0.2">
      <c r="A15" s="122">
        <v>125</v>
      </c>
      <c r="B15" s="123" t="s">
        <v>246</v>
      </c>
      <c r="C15" s="121">
        <v>814905000</v>
      </c>
      <c r="D15" s="121"/>
      <c r="E15" s="121">
        <f t="shared" si="2"/>
        <v>814905000</v>
      </c>
      <c r="F15" s="121">
        <v>0</v>
      </c>
      <c r="G15" s="121">
        <f>E15-F15</f>
        <v>814905000</v>
      </c>
      <c r="H15" s="133">
        <f t="shared" si="0"/>
        <v>0</v>
      </c>
      <c r="I15" s="187"/>
    </row>
    <row r="16" spans="1:10" ht="18" customHeight="1" x14ac:dyDescent="0.2">
      <c r="A16" s="122">
        <v>131</v>
      </c>
      <c r="B16" s="123" t="s">
        <v>52</v>
      </c>
      <c r="C16" s="121">
        <v>3786956208</v>
      </c>
      <c r="D16" s="121">
        <v>0</v>
      </c>
      <c r="E16" s="121">
        <f t="shared" si="2"/>
        <v>3786956208</v>
      </c>
      <c r="F16" s="121">
        <v>0</v>
      </c>
      <c r="G16" s="121">
        <f t="shared" si="1"/>
        <v>3786956208</v>
      </c>
      <c r="H16" s="133">
        <f t="shared" si="0"/>
        <v>0</v>
      </c>
      <c r="I16" s="187"/>
    </row>
    <row r="17" spans="1:9" ht="18" customHeight="1" x14ac:dyDescent="0.2">
      <c r="A17" s="122">
        <v>133</v>
      </c>
      <c r="B17" s="123" t="s">
        <v>163</v>
      </c>
      <c r="C17" s="121">
        <v>169484110636</v>
      </c>
      <c r="D17" s="121">
        <v>0</v>
      </c>
      <c r="E17" s="121">
        <f t="shared" si="2"/>
        <v>169484110636</v>
      </c>
      <c r="F17" s="121">
        <v>26497085195</v>
      </c>
      <c r="G17" s="121">
        <f t="shared" si="1"/>
        <v>142987025441</v>
      </c>
      <c r="H17" s="133">
        <f t="shared" si="0"/>
        <v>0.15633964207953174</v>
      </c>
      <c r="I17" s="187"/>
    </row>
    <row r="18" spans="1:9" ht="18" customHeight="1" x14ac:dyDescent="0.2">
      <c r="A18" s="122">
        <v>137</v>
      </c>
      <c r="B18" s="123" t="s">
        <v>116</v>
      </c>
      <c r="C18" s="121">
        <v>5636444000</v>
      </c>
      <c r="D18" s="121">
        <v>0</v>
      </c>
      <c r="E18" s="121">
        <f t="shared" si="2"/>
        <v>5636444000</v>
      </c>
      <c r="F18" s="121">
        <v>280682000</v>
      </c>
      <c r="G18" s="121">
        <f t="shared" si="1"/>
        <v>5355762000</v>
      </c>
      <c r="H18" s="133">
        <f t="shared" si="0"/>
        <v>4.9797709335886245E-2</v>
      </c>
      <c r="I18" s="187"/>
    </row>
    <row r="19" spans="1:9" ht="18" customHeight="1" x14ac:dyDescent="0.2">
      <c r="A19" s="122">
        <v>142</v>
      </c>
      <c r="B19" s="123" t="s">
        <v>53</v>
      </c>
      <c r="C19" s="121">
        <v>360607624</v>
      </c>
      <c r="D19" s="121">
        <v>0</v>
      </c>
      <c r="E19" s="121">
        <f t="shared" si="2"/>
        <v>360607624</v>
      </c>
      <c r="F19" s="121">
        <v>55478096</v>
      </c>
      <c r="G19" s="121">
        <f t="shared" si="1"/>
        <v>305129528</v>
      </c>
      <c r="H19" s="133">
        <f t="shared" si="0"/>
        <v>0.15384615384615385</v>
      </c>
      <c r="I19" s="187"/>
    </row>
    <row r="20" spans="1:9" ht="18" customHeight="1" x14ac:dyDescent="0.2">
      <c r="A20" s="122">
        <v>144</v>
      </c>
      <c r="B20" s="123" t="s">
        <v>54</v>
      </c>
      <c r="C20" s="121">
        <v>26955330990</v>
      </c>
      <c r="D20" s="121">
        <v>0</v>
      </c>
      <c r="E20" s="121">
        <f t="shared" si="2"/>
        <v>26955330990</v>
      </c>
      <c r="F20" s="121">
        <v>4168508456</v>
      </c>
      <c r="G20" s="121">
        <f t="shared" si="1"/>
        <v>22786822534</v>
      </c>
      <c r="H20" s="133">
        <f t="shared" si="0"/>
        <v>0.15464504804435347</v>
      </c>
      <c r="I20" s="187"/>
    </row>
    <row r="21" spans="1:9" ht="18" customHeight="1" x14ac:dyDescent="0.2">
      <c r="A21" s="122">
        <v>145</v>
      </c>
      <c r="B21" s="123" t="s">
        <v>62</v>
      </c>
      <c r="C21" s="121">
        <v>18897071821</v>
      </c>
      <c r="D21" s="121">
        <v>0</v>
      </c>
      <c r="E21" s="121">
        <f t="shared" si="2"/>
        <v>18897071821</v>
      </c>
      <c r="F21" s="121">
        <v>1936937251</v>
      </c>
      <c r="G21" s="121">
        <f t="shared" si="1"/>
        <v>16960134570</v>
      </c>
      <c r="H21" s="133">
        <f t="shared" si="0"/>
        <v>0.10249933266631892</v>
      </c>
      <c r="I21" s="187"/>
    </row>
    <row r="22" spans="1:9" ht="18" customHeight="1" x14ac:dyDescent="0.2">
      <c r="A22" s="122">
        <v>199</v>
      </c>
      <c r="B22" s="176" t="s">
        <v>55</v>
      </c>
      <c r="C22" s="168">
        <v>9084248910</v>
      </c>
      <c r="D22" s="168">
        <v>0</v>
      </c>
      <c r="E22" s="168">
        <f t="shared" si="2"/>
        <v>9084248910</v>
      </c>
      <c r="F22" s="168">
        <v>522365409</v>
      </c>
      <c r="G22" s="168">
        <f t="shared" si="1"/>
        <v>8561883501</v>
      </c>
      <c r="H22" s="133">
        <f t="shared" si="0"/>
        <v>5.7502322335639303E-2</v>
      </c>
      <c r="I22" s="187"/>
    </row>
    <row r="23" spans="1:9" ht="18" customHeight="1" x14ac:dyDescent="0.2">
      <c r="A23" s="177">
        <v>200</v>
      </c>
      <c r="B23" s="178" t="s">
        <v>56</v>
      </c>
      <c r="C23" s="117">
        <f>SUM(C24:C56)</f>
        <v>334176959766</v>
      </c>
      <c r="D23" s="117">
        <f>SUM(D24:D56)</f>
        <v>0</v>
      </c>
      <c r="E23" s="117">
        <f>SUM(E24:E56)</f>
        <v>334176959766</v>
      </c>
      <c r="F23" s="117">
        <f>SUM(F24:F56)</f>
        <v>40637199982</v>
      </c>
      <c r="G23" s="117">
        <f>SUM(G24:G56)</f>
        <v>293539759784</v>
      </c>
      <c r="H23" s="164">
        <f t="shared" si="0"/>
        <v>0.12160383531663972</v>
      </c>
      <c r="I23" s="187"/>
    </row>
    <row r="24" spans="1:9" ht="18" customHeight="1" x14ac:dyDescent="0.2">
      <c r="A24" s="118">
        <v>211</v>
      </c>
      <c r="B24" s="119" t="s">
        <v>121</v>
      </c>
      <c r="C24" s="120">
        <v>16462812900</v>
      </c>
      <c r="D24" s="121">
        <v>0</v>
      </c>
      <c r="E24" s="121">
        <f t="shared" ref="E24:E47" si="3">+C24+D24</f>
        <v>16462812900</v>
      </c>
      <c r="F24" s="121">
        <v>2312011846</v>
      </c>
      <c r="G24" s="121">
        <f t="shared" ref="G24:G47" si="4">E24-F24</f>
        <v>14150801054</v>
      </c>
      <c r="H24" s="135">
        <f t="shared" ref="H24:H47" si="5">+IF(E24=0,1,F24/E24)</f>
        <v>0.14043844512136805</v>
      </c>
      <c r="I24" s="187"/>
    </row>
    <row r="25" spans="1:9" ht="18" customHeight="1" x14ac:dyDescent="0.2">
      <c r="A25" s="122">
        <v>212</v>
      </c>
      <c r="B25" s="123" t="s">
        <v>122</v>
      </c>
      <c r="C25" s="121">
        <v>1615144872</v>
      </c>
      <c r="D25" s="121">
        <v>0</v>
      </c>
      <c r="E25" s="121">
        <f t="shared" si="3"/>
        <v>1615144872</v>
      </c>
      <c r="F25" s="121">
        <v>190553800</v>
      </c>
      <c r="G25" s="121">
        <f t="shared" si="4"/>
        <v>1424591072</v>
      </c>
      <c r="H25" s="133">
        <f t="shared" si="5"/>
        <v>0.11797938581450049</v>
      </c>
      <c r="I25" s="187"/>
    </row>
    <row r="26" spans="1:9" ht="18" customHeight="1" x14ac:dyDescent="0.2">
      <c r="A26" s="122">
        <v>214</v>
      </c>
      <c r="B26" s="123" t="s">
        <v>164</v>
      </c>
      <c r="C26" s="121">
        <v>2150907451</v>
      </c>
      <c r="D26" s="121">
        <v>0</v>
      </c>
      <c r="E26" s="121">
        <f t="shared" si="3"/>
        <v>2150907451</v>
      </c>
      <c r="F26" s="121">
        <v>149515157</v>
      </c>
      <c r="G26" s="121">
        <f t="shared" si="4"/>
        <v>2001392294</v>
      </c>
      <c r="H26" s="133">
        <f t="shared" si="5"/>
        <v>6.9512594291533752E-2</v>
      </c>
      <c r="I26" s="187"/>
    </row>
    <row r="27" spans="1:9" ht="18" customHeight="1" x14ac:dyDescent="0.2">
      <c r="A27" s="122">
        <v>215</v>
      </c>
      <c r="B27" s="123" t="s">
        <v>165</v>
      </c>
      <c r="C27" s="121">
        <v>444163500</v>
      </c>
      <c r="D27" s="121">
        <v>0</v>
      </c>
      <c r="E27" s="121">
        <f t="shared" si="3"/>
        <v>444163500</v>
      </c>
      <c r="F27" s="121">
        <v>239000</v>
      </c>
      <c r="G27" s="121">
        <f t="shared" si="4"/>
        <v>443924500</v>
      </c>
      <c r="H27" s="133">
        <f t="shared" si="5"/>
        <v>5.3809014022989277E-4</v>
      </c>
      <c r="I27" s="187"/>
    </row>
    <row r="28" spans="1:9" ht="18" customHeight="1" x14ac:dyDescent="0.2">
      <c r="A28" s="122">
        <v>221</v>
      </c>
      <c r="B28" s="123" t="s">
        <v>123</v>
      </c>
      <c r="C28" s="121">
        <v>937004112</v>
      </c>
      <c r="D28" s="121">
        <v>0</v>
      </c>
      <c r="E28" s="121">
        <f t="shared" si="3"/>
        <v>937004112</v>
      </c>
      <c r="F28" s="121">
        <v>107902316</v>
      </c>
      <c r="G28" s="121">
        <f t="shared" si="4"/>
        <v>829101796</v>
      </c>
      <c r="H28" s="133">
        <f t="shared" si="5"/>
        <v>0.11515671555558765</v>
      </c>
      <c r="I28" s="187"/>
    </row>
    <row r="29" spans="1:9" ht="18" customHeight="1" x14ac:dyDescent="0.2">
      <c r="A29" s="122">
        <v>222</v>
      </c>
      <c r="B29" s="123" t="s">
        <v>124</v>
      </c>
      <c r="C29" s="121">
        <v>2153356802</v>
      </c>
      <c r="D29" s="121">
        <v>0</v>
      </c>
      <c r="E29" s="121">
        <f t="shared" si="3"/>
        <v>2153356802</v>
      </c>
      <c r="F29" s="121">
        <v>330569340</v>
      </c>
      <c r="G29" s="121">
        <f t="shared" si="4"/>
        <v>1822787462</v>
      </c>
      <c r="H29" s="133">
        <f t="shared" si="5"/>
        <v>0.15351350026756969</v>
      </c>
      <c r="I29" s="187"/>
    </row>
    <row r="30" spans="1:9" ht="18" customHeight="1" x14ac:dyDescent="0.2">
      <c r="A30" s="122">
        <v>223</v>
      </c>
      <c r="B30" s="123" t="s">
        <v>125</v>
      </c>
      <c r="C30" s="121">
        <v>403385400</v>
      </c>
      <c r="D30" s="121">
        <v>0</v>
      </c>
      <c r="E30" s="121">
        <f t="shared" si="3"/>
        <v>403385400</v>
      </c>
      <c r="F30" s="121">
        <v>18705000</v>
      </c>
      <c r="G30" s="121">
        <f t="shared" si="4"/>
        <v>384680400</v>
      </c>
      <c r="H30" s="133">
        <f t="shared" si="5"/>
        <v>4.6370047106315697E-2</v>
      </c>
      <c r="I30" s="187"/>
    </row>
    <row r="31" spans="1:9" ht="18" customHeight="1" x14ac:dyDescent="0.2">
      <c r="A31" s="122">
        <v>231</v>
      </c>
      <c r="B31" s="123" t="s">
        <v>126</v>
      </c>
      <c r="C31" s="121">
        <v>658350000</v>
      </c>
      <c r="D31" s="121">
        <v>0</v>
      </c>
      <c r="E31" s="121">
        <f t="shared" si="3"/>
        <v>658350000</v>
      </c>
      <c r="F31" s="121">
        <v>52203173</v>
      </c>
      <c r="G31" s="121">
        <f t="shared" si="4"/>
        <v>606146827</v>
      </c>
      <c r="H31" s="133">
        <f t="shared" si="5"/>
        <v>7.9293951545530497E-2</v>
      </c>
      <c r="I31" s="187"/>
    </row>
    <row r="32" spans="1:9" ht="18" customHeight="1" x14ac:dyDescent="0.2">
      <c r="A32" s="122">
        <v>232</v>
      </c>
      <c r="B32" s="123" t="s">
        <v>216</v>
      </c>
      <c r="C32" s="121">
        <v>5548349106</v>
      </c>
      <c r="D32" s="121">
        <v>0</v>
      </c>
      <c r="E32" s="121">
        <f t="shared" si="3"/>
        <v>5548349106</v>
      </c>
      <c r="F32" s="121">
        <v>165165499</v>
      </c>
      <c r="G32" s="121">
        <f t="shared" si="4"/>
        <v>5383183607</v>
      </c>
      <c r="H32" s="133">
        <f t="shared" si="5"/>
        <v>2.976840423061872E-2</v>
      </c>
      <c r="I32" s="187"/>
    </row>
    <row r="33" spans="1:9" ht="18" customHeight="1" x14ac:dyDescent="0.2">
      <c r="A33" s="122">
        <v>239</v>
      </c>
      <c r="B33" s="123" t="s">
        <v>166</v>
      </c>
      <c r="C33" s="121">
        <v>22473000</v>
      </c>
      <c r="D33" s="121">
        <v>0</v>
      </c>
      <c r="E33" s="121">
        <f t="shared" si="3"/>
        <v>22473000</v>
      </c>
      <c r="F33" s="121">
        <v>75000</v>
      </c>
      <c r="G33" s="121">
        <f t="shared" si="4"/>
        <v>22398000</v>
      </c>
      <c r="H33" s="133">
        <f t="shared" si="5"/>
        <v>3.3373381391002535E-3</v>
      </c>
      <c r="I33" s="187"/>
    </row>
    <row r="34" spans="1:9" ht="18" customHeight="1" x14ac:dyDescent="0.2">
      <c r="A34" s="122">
        <v>242</v>
      </c>
      <c r="B34" s="123" t="s">
        <v>127</v>
      </c>
      <c r="C34" s="121">
        <v>16919963894</v>
      </c>
      <c r="D34" s="121">
        <v>0</v>
      </c>
      <c r="E34" s="121">
        <f t="shared" si="3"/>
        <v>16919963894</v>
      </c>
      <c r="F34" s="121">
        <v>2930285123</v>
      </c>
      <c r="G34" s="121">
        <f t="shared" si="4"/>
        <v>13989678771</v>
      </c>
      <c r="H34" s="133">
        <f t="shared" si="5"/>
        <v>0.1731850695047352</v>
      </c>
      <c r="I34" s="187"/>
    </row>
    <row r="35" spans="1:9" ht="18" customHeight="1" x14ac:dyDescent="0.2">
      <c r="A35" s="122">
        <v>243</v>
      </c>
      <c r="B35" s="123" t="s">
        <v>167</v>
      </c>
      <c r="C35" s="121">
        <v>5124571027</v>
      </c>
      <c r="D35" s="121">
        <v>0</v>
      </c>
      <c r="E35" s="121">
        <f t="shared" si="3"/>
        <v>5124571027</v>
      </c>
      <c r="F35" s="121">
        <v>531017877</v>
      </c>
      <c r="G35" s="121">
        <f t="shared" si="4"/>
        <v>4593553150</v>
      </c>
      <c r="H35" s="133">
        <f t="shared" si="5"/>
        <v>0.1036219176594896</v>
      </c>
      <c r="I35" s="187"/>
    </row>
    <row r="36" spans="1:9" ht="18" customHeight="1" x14ac:dyDescent="0.2">
      <c r="A36" s="122">
        <v>244</v>
      </c>
      <c r="B36" s="123" t="s">
        <v>168</v>
      </c>
      <c r="C36" s="121">
        <v>2920927017</v>
      </c>
      <c r="D36" s="121">
        <v>0</v>
      </c>
      <c r="E36" s="121">
        <f t="shared" si="3"/>
        <v>2920927017</v>
      </c>
      <c r="F36" s="121">
        <v>408710686</v>
      </c>
      <c r="G36" s="121">
        <f t="shared" si="4"/>
        <v>2512216331</v>
      </c>
      <c r="H36" s="133">
        <f t="shared" si="5"/>
        <v>0.13992499080643753</v>
      </c>
      <c r="I36" s="187"/>
    </row>
    <row r="37" spans="1:9" ht="18" customHeight="1" x14ac:dyDescent="0.2">
      <c r="A37" s="122">
        <v>245</v>
      </c>
      <c r="B37" s="123" t="s">
        <v>128</v>
      </c>
      <c r="C37" s="121">
        <v>29150948929</v>
      </c>
      <c r="D37" s="121">
        <v>0</v>
      </c>
      <c r="E37" s="121">
        <f t="shared" si="3"/>
        <v>29150948929</v>
      </c>
      <c r="F37" s="121">
        <v>4878089294</v>
      </c>
      <c r="G37" s="121">
        <f t="shared" si="4"/>
        <v>24272859635</v>
      </c>
      <c r="H37" s="133">
        <f t="shared" si="5"/>
        <v>0.16733895372946747</v>
      </c>
      <c r="I37" s="187"/>
    </row>
    <row r="38" spans="1:9" ht="18" customHeight="1" x14ac:dyDescent="0.2">
      <c r="A38" s="122">
        <v>246</v>
      </c>
      <c r="B38" s="123" t="s">
        <v>129</v>
      </c>
      <c r="C38" s="121">
        <v>7104016903</v>
      </c>
      <c r="D38" s="121">
        <v>0</v>
      </c>
      <c r="E38" s="121">
        <f t="shared" si="3"/>
        <v>7104016903</v>
      </c>
      <c r="F38" s="121">
        <v>1122833399</v>
      </c>
      <c r="G38" s="121">
        <f t="shared" si="4"/>
        <v>5981183504</v>
      </c>
      <c r="H38" s="133">
        <f t="shared" si="5"/>
        <v>0.15805612716459494</v>
      </c>
      <c r="I38" s="187"/>
    </row>
    <row r="39" spans="1:9" ht="18" customHeight="1" x14ac:dyDescent="0.2">
      <c r="A39" s="122">
        <v>251</v>
      </c>
      <c r="B39" s="123" t="s">
        <v>130</v>
      </c>
      <c r="C39" s="121">
        <v>16647064931</v>
      </c>
      <c r="D39" s="121">
        <v>0</v>
      </c>
      <c r="E39" s="121">
        <f t="shared" si="3"/>
        <v>16647064931</v>
      </c>
      <c r="F39" s="121">
        <v>2368307859</v>
      </c>
      <c r="G39" s="121">
        <f t="shared" si="4"/>
        <v>14278757072</v>
      </c>
      <c r="H39" s="133">
        <f t="shared" si="5"/>
        <v>0.14226579092568808</v>
      </c>
      <c r="I39" s="187"/>
    </row>
    <row r="40" spans="1:9" ht="18" customHeight="1" x14ac:dyDescent="0.2">
      <c r="A40" s="122">
        <v>252</v>
      </c>
      <c r="B40" s="123" t="s">
        <v>210</v>
      </c>
      <c r="C40" s="121">
        <v>282744000</v>
      </c>
      <c r="D40" s="121">
        <v>0</v>
      </c>
      <c r="E40" s="121">
        <f t="shared" si="3"/>
        <v>282744000</v>
      </c>
      <c r="F40" s="121">
        <v>10865000</v>
      </c>
      <c r="G40" s="121">
        <f t="shared" si="4"/>
        <v>271879000</v>
      </c>
      <c r="H40" s="133">
        <f t="shared" si="5"/>
        <v>3.842698695639872E-2</v>
      </c>
      <c r="I40" s="187"/>
    </row>
    <row r="41" spans="1:9" ht="18" customHeight="1" x14ac:dyDescent="0.2">
      <c r="A41" s="122">
        <v>253</v>
      </c>
      <c r="B41" s="123" t="s">
        <v>188</v>
      </c>
      <c r="C41" s="121">
        <v>2512717218</v>
      </c>
      <c r="D41" s="121">
        <v>0</v>
      </c>
      <c r="E41" s="121">
        <f t="shared" si="3"/>
        <v>2512717218</v>
      </c>
      <c r="F41" s="121">
        <v>0</v>
      </c>
      <c r="G41" s="121">
        <f t="shared" si="4"/>
        <v>2512717218</v>
      </c>
      <c r="H41" s="133">
        <f t="shared" si="5"/>
        <v>0</v>
      </c>
      <c r="I41" s="187"/>
    </row>
    <row r="42" spans="1:9" ht="18" customHeight="1" x14ac:dyDescent="0.2">
      <c r="A42" s="122">
        <v>261</v>
      </c>
      <c r="B42" s="123" t="s">
        <v>169</v>
      </c>
      <c r="C42" s="121">
        <v>10594508144</v>
      </c>
      <c r="D42" s="121">
        <v>0</v>
      </c>
      <c r="E42" s="121">
        <f t="shared" si="3"/>
        <v>10594508144</v>
      </c>
      <c r="F42" s="121">
        <v>814343384</v>
      </c>
      <c r="G42" s="121">
        <f t="shared" si="4"/>
        <v>9780164760</v>
      </c>
      <c r="H42" s="133">
        <f t="shared" si="5"/>
        <v>7.6864671104263399E-2</v>
      </c>
      <c r="I42" s="187"/>
    </row>
    <row r="43" spans="1:9" ht="18" customHeight="1" x14ac:dyDescent="0.2">
      <c r="A43" s="122">
        <v>262</v>
      </c>
      <c r="B43" s="123" t="s">
        <v>131</v>
      </c>
      <c r="C43" s="121">
        <v>9333354631</v>
      </c>
      <c r="D43" s="121">
        <v>0</v>
      </c>
      <c r="E43" s="121">
        <f t="shared" si="3"/>
        <v>9333354631</v>
      </c>
      <c r="F43" s="121">
        <v>772436011</v>
      </c>
      <c r="G43" s="121">
        <f t="shared" si="4"/>
        <v>8560918620</v>
      </c>
      <c r="H43" s="133">
        <f t="shared" si="5"/>
        <v>8.2760812327264927E-2</v>
      </c>
      <c r="I43" s="187"/>
    </row>
    <row r="44" spans="1:9" ht="18" customHeight="1" x14ac:dyDescent="0.2">
      <c r="A44" s="122">
        <v>263</v>
      </c>
      <c r="B44" s="123" t="s">
        <v>132</v>
      </c>
      <c r="C44" s="121">
        <v>462564716</v>
      </c>
      <c r="D44" s="121">
        <v>0</v>
      </c>
      <c r="E44" s="121">
        <f t="shared" si="3"/>
        <v>462564716</v>
      </c>
      <c r="F44" s="121">
        <v>1750320</v>
      </c>
      <c r="G44" s="121">
        <f t="shared" si="4"/>
        <v>460814396</v>
      </c>
      <c r="H44" s="133">
        <f t="shared" si="5"/>
        <v>3.7839462013786627E-3</v>
      </c>
      <c r="I44" s="187"/>
    </row>
    <row r="45" spans="1:9" ht="18" customHeight="1" x14ac:dyDescent="0.2">
      <c r="A45" s="122">
        <v>264</v>
      </c>
      <c r="B45" s="123" t="s">
        <v>182</v>
      </c>
      <c r="C45" s="121">
        <v>17902627842</v>
      </c>
      <c r="D45" s="121">
        <v>0</v>
      </c>
      <c r="E45" s="121">
        <f t="shared" si="3"/>
        <v>17902627842</v>
      </c>
      <c r="F45" s="121">
        <v>9228288578</v>
      </c>
      <c r="G45" s="121">
        <f t="shared" si="4"/>
        <v>8674339264</v>
      </c>
      <c r="H45" s="133">
        <f t="shared" si="5"/>
        <v>0.51547117325146041</v>
      </c>
      <c r="I45" s="187"/>
    </row>
    <row r="46" spans="1:9" ht="18" customHeight="1" x14ac:dyDescent="0.2">
      <c r="A46" s="122">
        <v>265</v>
      </c>
      <c r="B46" s="123" t="s">
        <v>133</v>
      </c>
      <c r="C46" s="121">
        <v>214979678</v>
      </c>
      <c r="D46" s="121">
        <v>0</v>
      </c>
      <c r="E46" s="121">
        <f t="shared" si="3"/>
        <v>214979678</v>
      </c>
      <c r="F46" s="121">
        <v>71557500</v>
      </c>
      <c r="G46" s="121">
        <f t="shared" si="4"/>
        <v>143422178</v>
      </c>
      <c r="H46" s="133">
        <f t="shared" si="5"/>
        <v>0.33285704335272098</v>
      </c>
      <c r="I46" s="187"/>
    </row>
    <row r="47" spans="1:9" ht="18" customHeight="1" x14ac:dyDescent="0.2">
      <c r="A47" s="122">
        <v>266</v>
      </c>
      <c r="B47" s="123" t="s">
        <v>170</v>
      </c>
      <c r="C47" s="121">
        <v>7254894869</v>
      </c>
      <c r="D47" s="121">
        <v>0</v>
      </c>
      <c r="E47" s="121">
        <f t="shared" si="3"/>
        <v>7254894869</v>
      </c>
      <c r="F47" s="121">
        <v>40500000</v>
      </c>
      <c r="G47" s="121">
        <f t="shared" si="4"/>
        <v>7214394869</v>
      </c>
      <c r="H47" s="133">
        <f t="shared" si="5"/>
        <v>5.5824378893559951E-3</v>
      </c>
      <c r="I47" s="187"/>
    </row>
    <row r="48" spans="1:9" ht="18" customHeight="1" x14ac:dyDescent="0.2">
      <c r="A48" s="122">
        <v>268</v>
      </c>
      <c r="B48" s="123" t="s">
        <v>134</v>
      </c>
      <c r="C48" s="121">
        <v>3528582552</v>
      </c>
      <c r="D48" s="121">
        <v>0</v>
      </c>
      <c r="E48" s="121">
        <f t="shared" ref="E48:E56" si="6">+C48+D48</f>
        <v>3528582552</v>
      </c>
      <c r="F48" s="121">
        <v>838490110</v>
      </c>
      <c r="G48" s="121">
        <f t="shared" ref="G48:G56" si="7">E48-F48</f>
        <v>2690092442</v>
      </c>
      <c r="H48" s="133">
        <f t="shared" ref="H48:H56" si="8">+IF(E48=0,1,F48/E48)</f>
        <v>0.23762802701746172</v>
      </c>
      <c r="I48" s="187"/>
    </row>
    <row r="49" spans="1:9" ht="18" customHeight="1" x14ac:dyDescent="0.2">
      <c r="A49" s="122">
        <v>269</v>
      </c>
      <c r="B49" s="123" t="s">
        <v>199</v>
      </c>
      <c r="C49" s="121">
        <v>1881000</v>
      </c>
      <c r="D49" s="121">
        <v>0</v>
      </c>
      <c r="E49" s="121">
        <f t="shared" si="6"/>
        <v>1881000</v>
      </c>
      <c r="F49" s="121">
        <v>0</v>
      </c>
      <c r="G49" s="121">
        <f t="shared" si="7"/>
        <v>1881000</v>
      </c>
      <c r="H49" s="133">
        <f t="shared" si="8"/>
        <v>0</v>
      </c>
      <c r="I49" s="187"/>
    </row>
    <row r="50" spans="1:9" ht="18" customHeight="1" x14ac:dyDescent="0.2">
      <c r="A50" s="122">
        <v>271</v>
      </c>
      <c r="B50" s="123" t="s">
        <v>189</v>
      </c>
      <c r="C50" s="121">
        <v>171794365723</v>
      </c>
      <c r="D50" s="121">
        <v>0</v>
      </c>
      <c r="E50" s="121">
        <f t="shared" si="6"/>
        <v>171794365723</v>
      </c>
      <c r="F50" s="121">
        <v>13152000000</v>
      </c>
      <c r="G50" s="121">
        <f t="shared" si="7"/>
        <v>158642365723</v>
      </c>
      <c r="H50" s="133">
        <f t="shared" si="8"/>
        <v>7.6556643430356675E-2</v>
      </c>
      <c r="I50" s="187"/>
    </row>
    <row r="51" spans="1:9" ht="18" customHeight="1" x14ac:dyDescent="0.2">
      <c r="A51" s="122">
        <v>281</v>
      </c>
      <c r="B51" s="123" t="s">
        <v>135</v>
      </c>
      <c r="C51" s="121">
        <v>143847000</v>
      </c>
      <c r="D51" s="121">
        <v>0</v>
      </c>
      <c r="E51" s="121">
        <f t="shared" si="6"/>
        <v>143847000</v>
      </c>
      <c r="F51" s="121">
        <v>8600000</v>
      </c>
      <c r="G51" s="121">
        <f t="shared" si="7"/>
        <v>135247000</v>
      </c>
      <c r="H51" s="133">
        <f t="shared" si="8"/>
        <v>5.9785744575834049E-2</v>
      </c>
      <c r="I51" s="187"/>
    </row>
    <row r="52" spans="1:9" ht="18" customHeight="1" x14ac:dyDescent="0.2">
      <c r="A52" s="122">
        <v>282</v>
      </c>
      <c r="B52" s="123" t="s">
        <v>136</v>
      </c>
      <c r="C52" s="121">
        <v>1032471000</v>
      </c>
      <c r="D52" s="121">
        <v>0</v>
      </c>
      <c r="E52" s="121">
        <f t="shared" si="6"/>
        <v>1032471000</v>
      </c>
      <c r="F52" s="121">
        <v>84700000</v>
      </c>
      <c r="G52" s="121">
        <f t="shared" si="7"/>
        <v>947771000</v>
      </c>
      <c r="H52" s="133">
        <f t="shared" si="8"/>
        <v>8.2036202469609312E-2</v>
      </c>
      <c r="I52" s="187"/>
    </row>
    <row r="53" spans="1:9" ht="16.5" x14ac:dyDescent="0.2">
      <c r="A53" s="122">
        <v>284</v>
      </c>
      <c r="B53" s="123" t="s">
        <v>137</v>
      </c>
      <c r="C53" s="121">
        <v>549450000</v>
      </c>
      <c r="D53" s="121">
        <v>0</v>
      </c>
      <c r="E53" s="121">
        <f t="shared" si="6"/>
        <v>549450000</v>
      </c>
      <c r="F53" s="121">
        <v>47484710</v>
      </c>
      <c r="G53" s="121">
        <f t="shared" si="7"/>
        <v>501965290</v>
      </c>
      <c r="H53" s="133">
        <f t="shared" si="8"/>
        <v>8.6422258622258621E-2</v>
      </c>
      <c r="I53" s="187"/>
    </row>
    <row r="54" spans="1:9" ht="16.5" x14ac:dyDescent="0.2">
      <c r="A54" s="122">
        <v>288</v>
      </c>
      <c r="B54" s="123" t="s">
        <v>138</v>
      </c>
      <c r="C54" s="121">
        <v>44550000</v>
      </c>
      <c r="D54" s="121">
        <v>0</v>
      </c>
      <c r="E54" s="121">
        <f t="shared" si="6"/>
        <v>44550000</v>
      </c>
      <c r="F54" s="121">
        <v>0</v>
      </c>
      <c r="G54" s="121">
        <f t="shared" si="7"/>
        <v>44550000</v>
      </c>
      <c r="H54" s="133">
        <f t="shared" si="8"/>
        <v>0</v>
      </c>
      <c r="I54" s="187"/>
    </row>
    <row r="55" spans="1:9" ht="16.5" x14ac:dyDescent="0.2">
      <c r="A55" s="122">
        <v>291</v>
      </c>
      <c r="B55" s="123" t="s">
        <v>190</v>
      </c>
      <c r="C55" s="121">
        <v>259981549</v>
      </c>
      <c r="D55" s="121">
        <v>0</v>
      </c>
      <c r="E55" s="121">
        <f t="shared" si="6"/>
        <v>259981549</v>
      </c>
      <c r="F55" s="121">
        <v>0</v>
      </c>
      <c r="G55" s="121">
        <f t="shared" si="7"/>
        <v>259981549</v>
      </c>
      <c r="H55" s="133">
        <f t="shared" si="8"/>
        <v>0</v>
      </c>
      <c r="I55" s="187"/>
    </row>
    <row r="56" spans="1:9" ht="16.5" x14ac:dyDescent="0.2">
      <c r="A56" s="122">
        <v>292</v>
      </c>
      <c r="B56" s="123" t="s">
        <v>214</v>
      </c>
      <c r="C56" s="121">
        <v>0</v>
      </c>
      <c r="D56" s="121">
        <v>0</v>
      </c>
      <c r="E56" s="121">
        <f t="shared" si="6"/>
        <v>0</v>
      </c>
      <c r="F56" s="121">
        <v>0</v>
      </c>
      <c r="G56" s="121">
        <f t="shared" si="7"/>
        <v>0</v>
      </c>
      <c r="H56" s="133">
        <f t="shared" si="8"/>
        <v>1</v>
      </c>
      <c r="I56" s="187"/>
    </row>
    <row r="57" spans="1:9" ht="15.75" x14ac:dyDescent="0.2">
      <c r="A57" s="115">
        <v>300</v>
      </c>
      <c r="B57" s="116" t="s">
        <v>57</v>
      </c>
      <c r="C57" s="117">
        <f>SUM(C58:C92)</f>
        <v>17146005344</v>
      </c>
      <c r="D57" s="117">
        <f>SUM(D58:D92)</f>
        <v>0</v>
      </c>
      <c r="E57" s="117">
        <f>SUM(E58:E92)</f>
        <v>17146005344</v>
      </c>
      <c r="F57" s="117">
        <f>SUM(F58:F92)</f>
        <v>1931627863</v>
      </c>
      <c r="G57" s="117">
        <f>SUM(G58:G92)</f>
        <v>15214377481</v>
      </c>
      <c r="H57" s="164">
        <f t="shared" si="0"/>
        <v>0.11265760299532075</v>
      </c>
      <c r="I57" s="187"/>
    </row>
    <row r="58" spans="1:9" ht="18" customHeight="1" x14ac:dyDescent="0.2">
      <c r="A58" s="122">
        <v>311</v>
      </c>
      <c r="B58" s="123" t="s">
        <v>139</v>
      </c>
      <c r="C58" s="121">
        <v>207674700</v>
      </c>
      <c r="D58" s="121">
        <v>0</v>
      </c>
      <c r="E58" s="121">
        <f t="shared" ref="E58:E92" si="9">+C58+D58</f>
        <v>207674700</v>
      </c>
      <c r="F58" s="121">
        <v>33090140</v>
      </c>
      <c r="G58" s="121">
        <f t="shared" ref="G58:G92" si="10">E58-F58</f>
        <v>174584560</v>
      </c>
      <c r="H58" s="133">
        <f t="shared" si="0"/>
        <v>0.15933640448258743</v>
      </c>
      <c r="I58" s="187"/>
    </row>
    <row r="59" spans="1:9" ht="18" customHeight="1" x14ac:dyDescent="0.2">
      <c r="A59" s="122">
        <v>321</v>
      </c>
      <c r="B59" s="123" t="s">
        <v>140</v>
      </c>
      <c r="C59" s="121">
        <v>886545</v>
      </c>
      <c r="D59" s="121">
        <v>0</v>
      </c>
      <c r="E59" s="121">
        <f t="shared" si="9"/>
        <v>886545</v>
      </c>
      <c r="F59" s="121">
        <v>0</v>
      </c>
      <c r="G59" s="121">
        <f t="shared" si="10"/>
        <v>886545</v>
      </c>
      <c r="H59" s="133">
        <f t="shared" si="0"/>
        <v>0</v>
      </c>
      <c r="I59" s="187"/>
    </row>
    <row r="60" spans="1:9" ht="18" customHeight="1" x14ac:dyDescent="0.2">
      <c r="A60" s="122">
        <v>322</v>
      </c>
      <c r="B60" s="153" t="s">
        <v>222</v>
      </c>
      <c r="C60" s="121">
        <v>6175125</v>
      </c>
      <c r="D60" s="121">
        <v>0</v>
      </c>
      <c r="E60" s="121">
        <f t="shared" si="9"/>
        <v>6175125</v>
      </c>
      <c r="F60" s="121">
        <v>2762674</v>
      </c>
      <c r="G60" s="121">
        <f t="shared" si="10"/>
        <v>3412451</v>
      </c>
      <c r="H60" s="133">
        <f t="shared" si="0"/>
        <v>0.44738754276229226</v>
      </c>
      <c r="I60" s="187"/>
    </row>
    <row r="61" spans="1:9" ht="18" customHeight="1" x14ac:dyDescent="0.2">
      <c r="A61" s="122">
        <v>323</v>
      </c>
      <c r="B61" s="153" t="s">
        <v>158</v>
      </c>
      <c r="C61" s="121">
        <v>69047550</v>
      </c>
      <c r="D61" s="121">
        <v>0</v>
      </c>
      <c r="E61" s="121">
        <f t="shared" si="9"/>
        <v>69047550</v>
      </c>
      <c r="F61" s="121">
        <v>0</v>
      </c>
      <c r="G61" s="121">
        <f t="shared" si="10"/>
        <v>69047550</v>
      </c>
      <c r="H61" s="133">
        <f t="shared" si="0"/>
        <v>0</v>
      </c>
      <c r="I61" s="187"/>
    </row>
    <row r="62" spans="1:9" ht="18" customHeight="1" x14ac:dyDescent="0.2">
      <c r="A62" s="122">
        <v>324</v>
      </c>
      <c r="B62" s="153" t="s">
        <v>223</v>
      </c>
      <c r="C62" s="121">
        <v>7186529</v>
      </c>
      <c r="D62" s="167">
        <v>0</v>
      </c>
      <c r="E62" s="121">
        <f t="shared" si="9"/>
        <v>7186529</v>
      </c>
      <c r="F62" s="121">
        <v>0</v>
      </c>
      <c r="G62" s="121">
        <f t="shared" si="10"/>
        <v>7186529</v>
      </c>
      <c r="H62" s="133">
        <f t="shared" si="0"/>
        <v>0</v>
      </c>
      <c r="I62" s="187"/>
    </row>
    <row r="63" spans="1:9" ht="18" customHeight="1" x14ac:dyDescent="0.2">
      <c r="A63" s="122">
        <v>331</v>
      </c>
      <c r="B63" s="153" t="s">
        <v>141</v>
      </c>
      <c r="C63" s="121">
        <v>1597773365</v>
      </c>
      <c r="D63" s="167">
        <v>0</v>
      </c>
      <c r="E63" s="121">
        <f t="shared" si="9"/>
        <v>1597773365</v>
      </c>
      <c r="F63" s="121">
        <v>87005382</v>
      </c>
      <c r="G63" s="121">
        <f t="shared" si="10"/>
        <v>1510767983</v>
      </c>
      <c r="H63" s="133">
        <f t="shared" si="0"/>
        <v>5.4454144690289037E-2</v>
      </c>
      <c r="I63" s="187"/>
    </row>
    <row r="64" spans="1:9" ht="18" customHeight="1" x14ac:dyDescent="0.2">
      <c r="A64" s="122">
        <v>333</v>
      </c>
      <c r="B64" s="153" t="s">
        <v>142</v>
      </c>
      <c r="C64" s="121">
        <v>90922738</v>
      </c>
      <c r="D64" s="167">
        <v>0</v>
      </c>
      <c r="E64" s="121">
        <f t="shared" si="9"/>
        <v>90922738</v>
      </c>
      <c r="F64" s="121">
        <v>26576000</v>
      </c>
      <c r="G64" s="121">
        <f t="shared" si="10"/>
        <v>64346738</v>
      </c>
      <c r="H64" s="133">
        <f t="shared" si="0"/>
        <v>0.29229212169127594</v>
      </c>
      <c r="I64" s="187"/>
    </row>
    <row r="65" spans="1:9" ht="18" customHeight="1" x14ac:dyDescent="0.2">
      <c r="A65" s="152">
        <v>334</v>
      </c>
      <c r="B65" s="153" t="s">
        <v>191</v>
      </c>
      <c r="C65" s="121">
        <v>140428851</v>
      </c>
      <c r="D65" s="106">
        <v>0</v>
      </c>
      <c r="E65" s="154">
        <f t="shared" si="9"/>
        <v>140428851</v>
      </c>
      <c r="F65" s="154">
        <v>12590500</v>
      </c>
      <c r="G65" s="154">
        <f t="shared" si="10"/>
        <v>127838351</v>
      </c>
      <c r="H65" s="133">
        <f t="shared" si="0"/>
        <v>8.9657502075552842E-2</v>
      </c>
      <c r="I65" s="187"/>
    </row>
    <row r="66" spans="1:9" ht="18" customHeight="1" x14ac:dyDescent="0.2">
      <c r="A66" s="152">
        <v>335</v>
      </c>
      <c r="B66" s="153" t="s">
        <v>203</v>
      </c>
      <c r="C66" s="121">
        <v>1188000</v>
      </c>
      <c r="D66" s="106">
        <v>0</v>
      </c>
      <c r="E66" s="154">
        <f t="shared" si="9"/>
        <v>1188000</v>
      </c>
      <c r="F66" s="154">
        <v>0</v>
      </c>
      <c r="G66" s="154">
        <f t="shared" si="10"/>
        <v>1188000</v>
      </c>
      <c r="H66" s="133">
        <f t="shared" si="0"/>
        <v>0</v>
      </c>
      <c r="I66" s="187"/>
    </row>
    <row r="67" spans="1:9" ht="18" customHeight="1" x14ac:dyDescent="0.2">
      <c r="A67" s="152">
        <v>336</v>
      </c>
      <c r="B67" s="153" t="s">
        <v>219</v>
      </c>
      <c r="C67" s="121">
        <v>0</v>
      </c>
      <c r="D67" s="106">
        <v>0</v>
      </c>
      <c r="E67" s="154">
        <f t="shared" si="9"/>
        <v>0</v>
      </c>
      <c r="F67" s="154">
        <v>0</v>
      </c>
      <c r="G67" s="154">
        <f t="shared" si="10"/>
        <v>0</v>
      </c>
      <c r="H67" s="133">
        <f t="shared" si="0"/>
        <v>1</v>
      </c>
      <c r="I67" s="187"/>
    </row>
    <row r="68" spans="1:9" ht="18" customHeight="1" x14ac:dyDescent="0.2">
      <c r="A68" s="152">
        <v>341</v>
      </c>
      <c r="B68" s="153" t="s">
        <v>143</v>
      </c>
      <c r="C68" s="121">
        <v>898264222</v>
      </c>
      <c r="D68" s="106">
        <v>0</v>
      </c>
      <c r="E68" s="154">
        <f t="shared" si="9"/>
        <v>898264222</v>
      </c>
      <c r="F68" s="154">
        <v>30454350</v>
      </c>
      <c r="G68" s="154">
        <f t="shared" si="10"/>
        <v>867809872</v>
      </c>
      <c r="H68" s="133">
        <f t="shared" si="0"/>
        <v>3.3903554493345943E-2</v>
      </c>
      <c r="I68" s="187"/>
    </row>
    <row r="69" spans="1:9" ht="18" customHeight="1" x14ac:dyDescent="0.2">
      <c r="A69" s="152">
        <v>342</v>
      </c>
      <c r="B69" s="153" t="s">
        <v>144</v>
      </c>
      <c r="C69" s="121">
        <v>6400381675</v>
      </c>
      <c r="D69" s="106">
        <v>0</v>
      </c>
      <c r="E69" s="154">
        <f t="shared" si="9"/>
        <v>6400381675</v>
      </c>
      <c r="F69" s="154">
        <v>778309943</v>
      </c>
      <c r="G69" s="154">
        <f t="shared" si="10"/>
        <v>5622071732</v>
      </c>
      <c r="H69" s="133">
        <f t="shared" si="0"/>
        <v>0.12160367654949265</v>
      </c>
      <c r="I69" s="187"/>
    </row>
    <row r="70" spans="1:9" ht="18" customHeight="1" x14ac:dyDescent="0.2">
      <c r="A70" s="152">
        <v>343</v>
      </c>
      <c r="B70" s="153" t="s">
        <v>217</v>
      </c>
      <c r="C70" s="121">
        <v>864472977</v>
      </c>
      <c r="D70" s="106">
        <v>0</v>
      </c>
      <c r="E70" s="154">
        <f t="shared" si="9"/>
        <v>864472977</v>
      </c>
      <c r="F70" s="154">
        <v>200705250</v>
      </c>
      <c r="G70" s="154">
        <f t="shared" si="10"/>
        <v>663767727</v>
      </c>
      <c r="H70" s="133">
        <f t="shared" si="0"/>
        <v>0.23217064655567596</v>
      </c>
      <c r="I70" s="187"/>
    </row>
    <row r="71" spans="1:9" ht="18" customHeight="1" x14ac:dyDescent="0.2">
      <c r="A71" s="152">
        <v>344</v>
      </c>
      <c r="B71" s="153" t="s">
        <v>183</v>
      </c>
      <c r="C71" s="121">
        <v>5563800</v>
      </c>
      <c r="D71" s="106">
        <v>0</v>
      </c>
      <c r="E71" s="154">
        <f t="shared" si="9"/>
        <v>5563800</v>
      </c>
      <c r="F71" s="154">
        <v>0</v>
      </c>
      <c r="G71" s="154">
        <f t="shared" si="10"/>
        <v>5563800</v>
      </c>
      <c r="H71" s="133">
        <f t="shared" si="0"/>
        <v>0</v>
      </c>
      <c r="I71" s="187"/>
    </row>
    <row r="72" spans="1:9" ht="18" customHeight="1" x14ac:dyDescent="0.2">
      <c r="A72" s="122">
        <v>345</v>
      </c>
      <c r="B72" s="153" t="s">
        <v>171</v>
      </c>
      <c r="C72" s="121">
        <v>1089000</v>
      </c>
      <c r="D72" s="167">
        <v>0</v>
      </c>
      <c r="E72" s="121">
        <f t="shared" si="9"/>
        <v>1089000</v>
      </c>
      <c r="F72" s="121">
        <v>0</v>
      </c>
      <c r="G72" s="121">
        <f t="shared" si="10"/>
        <v>1089000</v>
      </c>
      <c r="H72" s="133">
        <f t="shared" si="0"/>
        <v>0</v>
      </c>
      <c r="I72" s="187"/>
    </row>
    <row r="73" spans="1:9" ht="18" customHeight="1" x14ac:dyDescent="0.2">
      <c r="A73" s="122">
        <v>346</v>
      </c>
      <c r="B73" s="153" t="s">
        <v>145</v>
      </c>
      <c r="C73" s="121">
        <v>920933402</v>
      </c>
      <c r="D73" s="167">
        <v>0</v>
      </c>
      <c r="E73" s="121">
        <f t="shared" si="9"/>
        <v>920933402</v>
      </c>
      <c r="F73" s="121">
        <v>63727126</v>
      </c>
      <c r="G73" s="121">
        <f t="shared" si="10"/>
        <v>857206276</v>
      </c>
      <c r="H73" s="133">
        <f t="shared" ref="H73:H92" si="11">+IF(E73=0,1,F73/E73)</f>
        <v>6.9198408768324809E-2</v>
      </c>
      <c r="I73" s="187"/>
    </row>
    <row r="74" spans="1:9" ht="18" customHeight="1" x14ac:dyDescent="0.2">
      <c r="A74" s="122">
        <v>347</v>
      </c>
      <c r="B74" s="123" t="s">
        <v>146</v>
      </c>
      <c r="C74" s="121">
        <v>60390000</v>
      </c>
      <c r="D74" s="167">
        <v>0</v>
      </c>
      <c r="E74" s="121">
        <f t="shared" si="9"/>
        <v>60390000</v>
      </c>
      <c r="F74" s="121">
        <v>0</v>
      </c>
      <c r="G74" s="121">
        <f t="shared" si="10"/>
        <v>60390000</v>
      </c>
      <c r="H74" s="133">
        <f t="shared" si="11"/>
        <v>0</v>
      </c>
      <c r="I74" s="187"/>
    </row>
    <row r="75" spans="1:9" ht="18" customHeight="1" x14ac:dyDescent="0.2">
      <c r="A75" s="122">
        <v>351</v>
      </c>
      <c r="B75" s="123" t="s">
        <v>147</v>
      </c>
      <c r="C75" s="121">
        <v>269546750</v>
      </c>
      <c r="D75" s="167">
        <v>0</v>
      </c>
      <c r="E75" s="121">
        <f t="shared" si="9"/>
        <v>269546750</v>
      </c>
      <c r="F75" s="121">
        <v>70614604</v>
      </c>
      <c r="G75" s="121">
        <f t="shared" si="10"/>
        <v>198932146</v>
      </c>
      <c r="H75" s="133">
        <f t="shared" si="11"/>
        <v>0.26197534935961941</v>
      </c>
      <c r="I75" s="187"/>
    </row>
    <row r="76" spans="1:9" ht="18" customHeight="1" x14ac:dyDescent="0.2">
      <c r="A76" s="122">
        <v>352</v>
      </c>
      <c r="B76" s="123" t="s">
        <v>172</v>
      </c>
      <c r="C76" s="121">
        <v>51408700</v>
      </c>
      <c r="D76" s="167">
        <v>0</v>
      </c>
      <c r="E76" s="121">
        <f t="shared" si="9"/>
        <v>51408700</v>
      </c>
      <c r="F76" s="121">
        <v>767200</v>
      </c>
      <c r="G76" s="121">
        <f t="shared" si="10"/>
        <v>50641500</v>
      </c>
      <c r="H76" s="133">
        <f t="shared" si="11"/>
        <v>1.4923544069389033E-2</v>
      </c>
      <c r="I76" s="187"/>
    </row>
    <row r="77" spans="1:9" ht="18" customHeight="1" x14ac:dyDescent="0.2">
      <c r="A77" s="122">
        <v>353</v>
      </c>
      <c r="B77" s="123" t="s">
        <v>212</v>
      </c>
      <c r="C77" s="121">
        <v>500000</v>
      </c>
      <c r="D77" s="121">
        <v>0</v>
      </c>
      <c r="E77" s="121">
        <f t="shared" si="9"/>
        <v>500000</v>
      </c>
      <c r="F77" s="121">
        <v>0</v>
      </c>
      <c r="G77" s="121">
        <f t="shared" si="10"/>
        <v>500000</v>
      </c>
      <c r="H77" s="133">
        <f t="shared" si="11"/>
        <v>0</v>
      </c>
      <c r="I77" s="187"/>
    </row>
    <row r="78" spans="1:9" ht="18" customHeight="1" x14ac:dyDescent="0.2">
      <c r="A78" s="122">
        <v>354</v>
      </c>
      <c r="B78" s="123" t="s">
        <v>173</v>
      </c>
      <c r="C78" s="121">
        <v>37107100</v>
      </c>
      <c r="D78" s="121">
        <v>0</v>
      </c>
      <c r="E78" s="121">
        <f t="shared" si="9"/>
        <v>37107100</v>
      </c>
      <c r="F78" s="121">
        <v>0</v>
      </c>
      <c r="G78" s="121">
        <f t="shared" si="10"/>
        <v>37107100</v>
      </c>
      <c r="H78" s="133">
        <f t="shared" si="11"/>
        <v>0</v>
      </c>
      <c r="I78" s="187"/>
    </row>
    <row r="79" spans="1:9" ht="18" customHeight="1" x14ac:dyDescent="0.2">
      <c r="A79" s="122">
        <v>355</v>
      </c>
      <c r="B79" s="123" t="s">
        <v>174</v>
      </c>
      <c r="C79" s="121">
        <v>90518960</v>
      </c>
      <c r="D79" s="121">
        <v>0</v>
      </c>
      <c r="E79" s="121">
        <f t="shared" si="9"/>
        <v>90518960</v>
      </c>
      <c r="F79" s="121">
        <v>18803400</v>
      </c>
      <c r="G79" s="121">
        <f t="shared" si="10"/>
        <v>71715560</v>
      </c>
      <c r="H79" s="133">
        <f t="shared" si="11"/>
        <v>0.20772885592145557</v>
      </c>
      <c r="I79" s="187"/>
    </row>
    <row r="80" spans="1:9" ht="18" customHeight="1" x14ac:dyDescent="0.2">
      <c r="A80" s="122">
        <v>357</v>
      </c>
      <c r="B80" s="123" t="s">
        <v>192</v>
      </c>
      <c r="C80" s="121">
        <v>1000000</v>
      </c>
      <c r="D80" s="121">
        <v>0</v>
      </c>
      <c r="E80" s="121">
        <f t="shared" si="9"/>
        <v>1000000</v>
      </c>
      <c r="F80" s="121">
        <v>0</v>
      </c>
      <c r="G80" s="121">
        <f t="shared" si="10"/>
        <v>1000000</v>
      </c>
      <c r="H80" s="133">
        <f t="shared" si="11"/>
        <v>0</v>
      </c>
      <c r="I80" s="187"/>
    </row>
    <row r="81" spans="1:9" ht="18" customHeight="1" x14ac:dyDescent="0.2">
      <c r="A81" s="122">
        <v>358</v>
      </c>
      <c r="B81" s="123" t="s">
        <v>193</v>
      </c>
      <c r="C81" s="121">
        <v>49123394</v>
      </c>
      <c r="D81" s="121">
        <v>0</v>
      </c>
      <c r="E81" s="121">
        <f t="shared" si="9"/>
        <v>49123394</v>
      </c>
      <c r="F81" s="121">
        <v>35135276</v>
      </c>
      <c r="G81" s="121">
        <f t="shared" si="10"/>
        <v>13988118</v>
      </c>
      <c r="H81" s="133">
        <f t="shared" si="11"/>
        <v>0.71524528618686245</v>
      </c>
      <c r="I81" s="187"/>
    </row>
    <row r="82" spans="1:9" ht="18" customHeight="1" x14ac:dyDescent="0.2">
      <c r="A82" s="122">
        <v>361</v>
      </c>
      <c r="B82" s="123" t="s">
        <v>148</v>
      </c>
      <c r="C82" s="121">
        <v>4338642050</v>
      </c>
      <c r="D82" s="121">
        <v>0</v>
      </c>
      <c r="E82" s="121">
        <f t="shared" si="9"/>
        <v>4338642050</v>
      </c>
      <c r="F82" s="121">
        <v>542990177</v>
      </c>
      <c r="G82" s="121">
        <f t="shared" si="10"/>
        <v>3795651873</v>
      </c>
      <c r="H82" s="133">
        <f t="shared" si="11"/>
        <v>0.12515210306413732</v>
      </c>
      <c r="I82" s="187"/>
    </row>
    <row r="83" spans="1:9" ht="18" customHeight="1" x14ac:dyDescent="0.2">
      <c r="A83" s="122">
        <v>362</v>
      </c>
      <c r="B83" s="123" t="s">
        <v>149</v>
      </c>
      <c r="C83" s="121">
        <v>6937227</v>
      </c>
      <c r="D83" s="121">
        <v>0</v>
      </c>
      <c r="E83" s="121">
        <f t="shared" si="9"/>
        <v>6937227</v>
      </c>
      <c r="F83" s="121">
        <v>0</v>
      </c>
      <c r="G83" s="121">
        <f t="shared" si="10"/>
        <v>6937227</v>
      </c>
      <c r="H83" s="133">
        <f t="shared" si="11"/>
        <v>0</v>
      </c>
      <c r="I83" s="187"/>
    </row>
    <row r="84" spans="1:9" ht="18" customHeight="1" x14ac:dyDescent="0.2">
      <c r="A84" s="122">
        <v>391</v>
      </c>
      <c r="B84" s="123" t="s">
        <v>150</v>
      </c>
      <c r="C84" s="121">
        <v>125000222</v>
      </c>
      <c r="D84" s="121">
        <v>0</v>
      </c>
      <c r="E84" s="121">
        <f t="shared" si="9"/>
        <v>125000222</v>
      </c>
      <c r="F84" s="121">
        <v>0</v>
      </c>
      <c r="G84" s="121">
        <f t="shared" si="10"/>
        <v>125000222</v>
      </c>
      <c r="H84" s="133">
        <f t="shared" si="11"/>
        <v>0</v>
      </c>
      <c r="I84" s="187"/>
    </row>
    <row r="85" spans="1:9" ht="18" customHeight="1" x14ac:dyDescent="0.2">
      <c r="A85" s="122">
        <v>392</v>
      </c>
      <c r="B85" s="123" t="s">
        <v>151</v>
      </c>
      <c r="C85" s="121">
        <v>67380881</v>
      </c>
      <c r="D85" s="121">
        <v>0</v>
      </c>
      <c r="E85" s="121">
        <f t="shared" si="9"/>
        <v>67380881</v>
      </c>
      <c r="F85" s="121">
        <v>0</v>
      </c>
      <c r="G85" s="121">
        <f t="shared" si="10"/>
        <v>67380881</v>
      </c>
      <c r="H85" s="133">
        <f t="shared" si="11"/>
        <v>0</v>
      </c>
      <c r="I85" s="187"/>
    </row>
    <row r="86" spans="1:9" ht="18" customHeight="1" x14ac:dyDescent="0.2">
      <c r="A86" s="122">
        <v>393</v>
      </c>
      <c r="B86" s="123" t="s">
        <v>152</v>
      </c>
      <c r="C86" s="121">
        <v>742500</v>
      </c>
      <c r="D86" s="121">
        <v>0</v>
      </c>
      <c r="E86" s="121">
        <f t="shared" si="9"/>
        <v>742500</v>
      </c>
      <c r="F86" s="121">
        <v>0</v>
      </c>
      <c r="G86" s="121">
        <f t="shared" si="10"/>
        <v>742500</v>
      </c>
      <c r="H86" s="133">
        <f t="shared" si="11"/>
        <v>0</v>
      </c>
      <c r="I86" s="187"/>
    </row>
    <row r="87" spans="1:9" ht="18" customHeight="1" x14ac:dyDescent="0.2">
      <c r="A87" s="122">
        <v>394</v>
      </c>
      <c r="B87" s="123" t="s">
        <v>153</v>
      </c>
      <c r="C87" s="121">
        <v>130855131</v>
      </c>
      <c r="D87" s="121">
        <v>0</v>
      </c>
      <c r="E87" s="121">
        <f t="shared" si="9"/>
        <v>130855131</v>
      </c>
      <c r="F87" s="121">
        <v>6718701</v>
      </c>
      <c r="G87" s="121">
        <f t="shared" si="10"/>
        <v>124136430</v>
      </c>
      <c r="H87" s="133">
        <f t="shared" si="11"/>
        <v>5.1344574329301618E-2</v>
      </c>
      <c r="I87" s="187"/>
    </row>
    <row r="88" spans="1:9" ht="18" customHeight="1" x14ac:dyDescent="0.2">
      <c r="A88" s="122">
        <v>395</v>
      </c>
      <c r="B88" s="123" t="s">
        <v>175</v>
      </c>
      <c r="C88" s="121">
        <v>499264920</v>
      </c>
      <c r="D88" s="121">
        <v>0</v>
      </c>
      <c r="E88" s="121">
        <f t="shared" si="9"/>
        <v>499264920</v>
      </c>
      <c r="F88" s="121">
        <v>0</v>
      </c>
      <c r="G88" s="121">
        <f t="shared" si="10"/>
        <v>499264920</v>
      </c>
      <c r="H88" s="133">
        <f t="shared" si="11"/>
        <v>0</v>
      </c>
      <c r="I88" s="187"/>
    </row>
    <row r="89" spans="1:9" ht="18" customHeight="1" x14ac:dyDescent="0.2">
      <c r="A89" s="122">
        <v>396</v>
      </c>
      <c r="B89" s="123" t="s">
        <v>194</v>
      </c>
      <c r="C89" s="121">
        <v>10692000</v>
      </c>
      <c r="D89" s="121">
        <v>0</v>
      </c>
      <c r="E89" s="121">
        <f t="shared" si="9"/>
        <v>10692000</v>
      </c>
      <c r="F89" s="121">
        <v>0</v>
      </c>
      <c r="G89" s="121">
        <f t="shared" si="10"/>
        <v>10692000</v>
      </c>
      <c r="H89" s="133">
        <f t="shared" si="11"/>
        <v>0</v>
      </c>
      <c r="I89" s="187"/>
    </row>
    <row r="90" spans="1:9" ht="18" customHeight="1" x14ac:dyDescent="0.2">
      <c r="A90" s="122">
        <v>397</v>
      </c>
      <c r="B90" s="123" t="s">
        <v>195</v>
      </c>
      <c r="C90" s="121">
        <v>108371130</v>
      </c>
      <c r="D90" s="121">
        <v>0</v>
      </c>
      <c r="E90" s="121">
        <f t="shared" si="9"/>
        <v>108371130</v>
      </c>
      <c r="F90" s="121">
        <v>19185390</v>
      </c>
      <c r="G90" s="121">
        <f t="shared" si="10"/>
        <v>89185740</v>
      </c>
      <c r="H90" s="133">
        <f t="shared" si="11"/>
        <v>0.1770341418420201</v>
      </c>
      <c r="I90" s="187"/>
    </row>
    <row r="91" spans="1:9" ht="18" customHeight="1" x14ac:dyDescent="0.2">
      <c r="A91" s="122">
        <v>398</v>
      </c>
      <c r="B91" s="123" t="s">
        <v>184</v>
      </c>
      <c r="C91" s="121">
        <v>20295000</v>
      </c>
      <c r="D91" s="121">
        <v>0</v>
      </c>
      <c r="E91" s="121">
        <f t="shared" si="9"/>
        <v>20295000</v>
      </c>
      <c r="F91" s="121">
        <v>0</v>
      </c>
      <c r="G91" s="121">
        <f t="shared" si="10"/>
        <v>20295000</v>
      </c>
      <c r="H91" s="133">
        <f t="shared" si="11"/>
        <v>0</v>
      </c>
      <c r="I91" s="187"/>
    </row>
    <row r="92" spans="1:9" ht="18" customHeight="1" x14ac:dyDescent="0.2">
      <c r="A92" s="122">
        <v>399</v>
      </c>
      <c r="B92" s="123" t="s">
        <v>154</v>
      </c>
      <c r="C92" s="121">
        <v>66240900</v>
      </c>
      <c r="D92" s="121">
        <v>0</v>
      </c>
      <c r="E92" s="121">
        <f t="shared" si="9"/>
        <v>66240900</v>
      </c>
      <c r="F92" s="121">
        <v>2191750</v>
      </c>
      <c r="G92" s="121">
        <f t="shared" si="10"/>
        <v>64049150</v>
      </c>
      <c r="H92" s="133">
        <f t="shared" si="11"/>
        <v>3.3087563725734404E-2</v>
      </c>
      <c r="I92" s="187"/>
    </row>
    <row r="93" spans="1:9" ht="18" customHeight="1" x14ac:dyDescent="0.2">
      <c r="A93" s="115">
        <v>500</v>
      </c>
      <c r="B93" s="116" t="s">
        <v>58</v>
      </c>
      <c r="C93" s="117">
        <f>SUM(C94:C111)</f>
        <v>181586418373</v>
      </c>
      <c r="D93" s="117">
        <f>SUM(D94:D111)</f>
        <v>0</v>
      </c>
      <c r="E93" s="117">
        <f>SUM(E94:E111)</f>
        <v>181586418373</v>
      </c>
      <c r="F93" s="117">
        <f>SUM(F94:F111)</f>
        <v>13039480372</v>
      </c>
      <c r="G93" s="117">
        <f>SUM(G94:G111)</f>
        <v>168546938001</v>
      </c>
      <c r="H93" s="164">
        <f t="shared" ref="H93:H125" si="12">+IF(E93=0,1,F93/E93)</f>
        <v>7.1808676490415516E-2</v>
      </c>
      <c r="I93" s="187"/>
    </row>
    <row r="94" spans="1:9" ht="18" customHeight="1" x14ac:dyDescent="0.2">
      <c r="A94" s="122">
        <v>511</v>
      </c>
      <c r="B94" s="123" t="s">
        <v>213</v>
      </c>
      <c r="C94" s="121">
        <v>0</v>
      </c>
      <c r="D94" s="121">
        <v>0</v>
      </c>
      <c r="E94" s="121">
        <f>+C94+D94</f>
        <v>0</v>
      </c>
      <c r="F94" s="121">
        <v>0</v>
      </c>
      <c r="G94" s="121">
        <f t="shared" ref="G94:G111" si="13">E94-F94</f>
        <v>0</v>
      </c>
      <c r="H94" s="133">
        <f t="shared" si="12"/>
        <v>1</v>
      </c>
      <c r="I94" s="187"/>
    </row>
    <row r="95" spans="1:9" ht="18" customHeight="1" x14ac:dyDescent="0.2">
      <c r="A95" s="122">
        <v>522</v>
      </c>
      <c r="B95" s="123" t="s">
        <v>155</v>
      </c>
      <c r="C95" s="121">
        <v>117944256610</v>
      </c>
      <c r="D95" s="121">
        <v>0</v>
      </c>
      <c r="E95" s="121">
        <f t="shared" ref="E95:E111" si="14">+C95+D95</f>
        <v>117944256610</v>
      </c>
      <c r="F95" s="121">
        <v>4256110193</v>
      </c>
      <c r="G95" s="121">
        <f t="shared" si="13"/>
        <v>113688146417</v>
      </c>
      <c r="H95" s="133">
        <f t="shared" si="12"/>
        <v>3.6085777428513988E-2</v>
      </c>
      <c r="I95" s="187"/>
    </row>
    <row r="96" spans="1:9" ht="18" customHeight="1" x14ac:dyDescent="0.2">
      <c r="A96" s="122">
        <v>526</v>
      </c>
      <c r="B96" s="123" t="s">
        <v>221</v>
      </c>
      <c r="C96" s="121">
        <v>52000000</v>
      </c>
      <c r="D96" s="121">
        <v>0</v>
      </c>
      <c r="E96" s="121">
        <f t="shared" si="14"/>
        <v>52000000</v>
      </c>
      <c r="F96" s="121">
        <v>0</v>
      </c>
      <c r="G96" s="121">
        <f t="shared" si="13"/>
        <v>52000000</v>
      </c>
      <c r="H96" s="133">
        <f t="shared" si="12"/>
        <v>0</v>
      </c>
      <c r="I96" s="187"/>
    </row>
    <row r="97" spans="1:9" ht="18" customHeight="1" x14ac:dyDescent="0.2">
      <c r="A97" s="122">
        <v>532</v>
      </c>
      <c r="B97" s="123" t="s">
        <v>204</v>
      </c>
      <c r="C97" s="121">
        <v>0</v>
      </c>
      <c r="D97" s="121">
        <v>0</v>
      </c>
      <c r="E97" s="121">
        <f t="shared" si="14"/>
        <v>0</v>
      </c>
      <c r="F97" s="121">
        <v>0</v>
      </c>
      <c r="G97" s="121">
        <f t="shared" si="13"/>
        <v>0</v>
      </c>
      <c r="H97" s="133">
        <f t="shared" si="12"/>
        <v>1</v>
      </c>
      <c r="I97" s="187"/>
    </row>
    <row r="98" spans="1:9" ht="18" customHeight="1" x14ac:dyDescent="0.2">
      <c r="A98" s="122">
        <v>533</v>
      </c>
      <c r="B98" s="123" t="s">
        <v>205</v>
      </c>
      <c r="C98" s="121">
        <v>150000000</v>
      </c>
      <c r="D98" s="121">
        <v>0</v>
      </c>
      <c r="E98" s="121">
        <f t="shared" si="14"/>
        <v>150000000</v>
      </c>
      <c r="F98" s="121">
        <v>0</v>
      </c>
      <c r="G98" s="121">
        <f t="shared" si="13"/>
        <v>150000000</v>
      </c>
      <c r="H98" s="133">
        <f t="shared" si="12"/>
        <v>0</v>
      </c>
      <c r="I98" s="187"/>
    </row>
    <row r="99" spans="1:9" ht="18" customHeight="1" x14ac:dyDescent="0.2">
      <c r="A99" s="122">
        <v>534</v>
      </c>
      <c r="B99" s="123" t="s">
        <v>206</v>
      </c>
      <c r="C99" s="121">
        <v>0</v>
      </c>
      <c r="D99" s="121">
        <v>0</v>
      </c>
      <c r="E99" s="121">
        <f t="shared" si="14"/>
        <v>0</v>
      </c>
      <c r="F99" s="121">
        <v>0</v>
      </c>
      <c r="G99" s="121">
        <f t="shared" si="13"/>
        <v>0</v>
      </c>
      <c r="H99" s="133">
        <f t="shared" si="12"/>
        <v>1</v>
      </c>
      <c r="I99" s="187"/>
    </row>
    <row r="100" spans="1:9" ht="18" customHeight="1" x14ac:dyDescent="0.2">
      <c r="A100" s="122">
        <v>535</v>
      </c>
      <c r="B100" s="123" t="s">
        <v>200</v>
      </c>
      <c r="C100" s="121">
        <v>31300000</v>
      </c>
      <c r="D100" s="121">
        <v>0</v>
      </c>
      <c r="E100" s="121">
        <f t="shared" si="14"/>
        <v>31300000</v>
      </c>
      <c r="F100" s="121">
        <v>12180000</v>
      </c>
      <c r="G100" s="121">
        <f t="shared" si="13"/>
        <v>19120000</v>
      </c>
      <c r="H100" s="133">
        <f t="shared" si="12"/>
        <v>0.38913738019169331</v>
      </c>
      <c r="I100" s="187"/>
    </row>
    <row r="101" spans="1:9" ht="18" customHeight="1" x14ac:dyDescent="0.2">
      <c r="A101" s="122">
        <v>536</v>
      </c>
      <c r="B101" s="123" t="s">
        <v>176</v>
      </c>
      <c r="C101" s="121">
        <v>1589430000</v>
      </c>
      <c r="D101" s="121">
        <v>0</v>
      </c>
      <c r="E101" s="121">
        <f t="shared" si="14"/>
        <v>1589430000</v>
      </c>
      <c r="F101" s="121">
        <v>4000000</v>
      </c>
      <c r="G101" s="121">
        <f t="shared" si="13"/>
        <v>1585430000</v>
      </c>
      <c r="H101" s="133">
        <f t="shared" si="12"/>
        <v>2.5166254569248094E-3</v>
      </c>
      <c r="I101" s="187"/>
    </row>
    <row r="102" spans="1:9" ht="18" customHeight="1" x14ac:dyDescent="0.2">
      <c r="A102" s="122">
        <v>537</v>
      </c>
      <c r="B102" s="123" t="s">
        <v>207</v>
      </c>
      <c r="C102" s="121">
        <v>4080000000</v>
      </c>
      <c r="D102" s="121">
        <v>0</v>
      </c>
      <c r="E102" s="121">
        <f t="shared" si="14"/>
        <v>4080000000</v>
      </c>
      <c r="F102" s="121">
        <v>2580750000</v>
      </c>
      <c r="G102" s="121">
        <f t="shared" si="13"/>
        <v>1499250000</v>
      </c>
      <c r="H102" s="133">
        <f t="shared" si="12"/>
        <v>0.63253676470588238</v>
      </c>
      <c r="I102" s="187"/>
    </row>
    <row r="103" spans="1:9" ht="18" customHeight="1" x14ac:dyDescent="0.2">
      <c r="A103" s="122">
        <v>538</v>
      </c>
      <c r="B103" s="123" t="s">
        <v>201</v>
      </c>
      <c r="C103" s="121">
        <v>3837670398</v>
      </c>
      <c r="D103" s="121">
        <v>0</v>
      </c>
      <c r="E103" s="121">
        <f t="shared" si="14"/>
        <v>3837670398</v>
      </c>
      <c r="F103" s="121">
        <v>492343736</v>
      </c>
      <c r="G103" s="121">
        <f t="shared" si="13"/>
        <v>3345326662</v>
      </c>
      <c r="H103" s="133">
        <f t="shared" si="12"/>
        <v>0.12829234533965833</v>
      </c>
      <c r="I103" s="187"/>
    </row>
    <row r="104" spans="1:9" ht="18" customHeight="1" x14ac:dyDescent="0.2">
      <c r="A104" s="122">
        <v>541</v>
      </c>
      <c r="B104" s="123" t="s">
        <v>156</v>
      </c>
      <c r="C104" s="121">
        <v>12899561917</v>
      </c>
      <c r="D104" s="121">
        <v>0</v>
      </c>
      <c r="E104" s="121">
        <f t="shared" si="14"/>
        <v>12899561917</v>
      </c>
      <c r="F104" s="121">
        <v>518300626</v>
      </c>
      <c r="G104" s="121">
        <f t="shared" si="13"/>
        <v>12381261291</v>
      </c>
      <c r="H104" s="133">
        <f t="shared" si="12"/>
        <v>4.0179707600530599E-2</v>
      </c>
      <c r="I104" s="187"/>
    </row>
    <row r="105" spans="1:9" ht="18" customHeight="1" x14ac:dyDescent="0.2">
      <c r="A105" s="122">
        <v>542</v>
      </c>
      <c r="B105" s="123" t="s">
        <v>157</v>
      </c>
      <c r="C105" s="121">
        <v>3168942959</v>
      </c>
      <c r="D105" s="121">
        <v>0</v>
      </c>
      <c r="E105" s="121">
        <f t="shared" si="14"/>
        <v>3168942959</v>
      </c>
      <c r="F105" s="121">
        <v>103716864</v>
      </c>
      <c r="G105" s="121">
        <f t="shared" si="13"/>
        <v>3065226095</v>
      </c>
      <c r="H105" s="133">
        <f t="shared" si="12"/>
        <v>3.2729167215029067E-2</v>
      </c>
      <c r="I105" s="187"/>
    </row>
    <row r="106" spans="1:9" ht="18" customHeight="1" x14ac:dyDescent="0.2">
      <c r="A106" s="122">
        <v>543</v>
      </c>
      <c r="B106" s="136" t="s">
        <v>196</v>
      </c>
      <c r="C106" s="121">
        <v>35369540488</v>
      </c>
      <c r="D106" s="121">
        <v>0</v>
      </c>
      <c r="E106" s="121">
        <f t="shared" si="14"/>
        <v>35369540488</v>
      </c>
      <c r="F106" s="121">
        <v>5072078953</v>
      </c>
      <c r="G106" s="121">
        <f t="shared" si="13"/>
        <v>30297461535</v>
      </c>
      <c r="H106" s="133">
        <f t="shared" si="12"/>
        <v>0.1434024554184081</v>
      </c>
      <c r="I106" s="187"/>
    </row>
    <row r="107" spans="1:9" ht="16.5" x14ac:dyDescent="0.2">
      <c r="A107" s="122">
        <v>549</v>
      </c>
      <c r="B107" s="214" t="s">
        <v>255</v>
      </c>
      <c r="C107" s="121">
        <v>5000000</v>
      </c>
      <c r="D107" s="121">
        <v>0</v>
      </c>
      <c r="E107" s="121">
        <f t="shared" si="14"/>
        <v>5000000</v>
      </c>
      <c r="F107" s="121">
        <v>0</v>
      </c>
      <c r="G107" s="121">
        <f t="shared" si="13"/>
        <v>5000000</v>
      </c>
      <c r="H107" s="133">
        <f t="shared" si="12"/>
        <v>0</v>
      </c>
      <c r="I107" s="187"/>
    </row>
    <row r="108" spans="1:9" ht="18" customHeight="1" x14ac:dyDescent="0.2">
      <c r="A108" s="122">
        <v>552</v>
      </c>
      <c r="B108" s="136" t="s">
        <v>208</v>
      </c>
      <c r="C108" s="121">
        <v>0</v>
      </c>
      <c r="D108" s="121">
        <v>0</v>
      </c>
      <c r="E108" s="121">
        <f t="shared" si="14"/>
        <v>0</v>
      </c>
      <c r="F108" s="121">
        <v>0</v>
      </c>
      <c r="G108" s="121">
        <f t="shared" si="13"/>
        <v>0</v>
      </c>
      <c r="H108" s="133">
        <f t="shared" si="12"/>
        <v>1</v>
      </c>
      <c r="I108" s="187"/>
    </row>
    <row r="109" spans="1:9" ht="18" customHeight="1" x14ac:dyDescent="0.2">
      <c r="A109" s="122">
        <v>579</v>
      </c>
      <c r="B109" s="136" t="s">
        <v>202</v>
      </c>
      <c r="C109" s="121">
        <v>2384804001</v>
      </c>
      <c r="D109" s="121">
        <v>0</v>
      </c>
      <c r="E109" s="121">
        <f t="shared" si="14"/>
        <v>2384804001</v>
      </c>
      <c r="F109" s="121">
        <v>0</v>
      </c>
      <c r="G109" s="121">
        <f t="shared" si="13"/>
        <v>2384804001</v>
      </c>
      <c r="H109" s="133">
        <f t="shared" si="12"/>
        <v>0</v>
      </c>
      <c r="I109" s="187"/>
    </row>
    <row r="110" spans="1:9" ht="18" customHeight="1" x14ac:dyDescent="0.2">
      <c r="A110" s="122">
        <v>596</v>
      </c>
      <c r="B110" s="136" t="s">
        <v>177</v>
      </c>
      <c r="C110" s="121">
        <v>50000000</v>
      </c>
      <c r="D110" s="121">
        <v>0</v>
      </c>
      <c r="E110" s="121">
        <f t="shared" si="14"/>
        <v>50000000</v>
      </c>
      <c r="F110" s="121">
        <v>0</v>
      </c>
      <c r="G110" s="121">
        <f t="shared" si="13"/>
        <v>50000000</v>
      </c>
      <c r="H110" s="133">
        <f t="shared" si="12"/>
        <v>0</v>
      </c>
      <c r="I110" s="187"/>
    </row>
    <row r="111" spans="1:9" ht="18" customHeight="1" x14ac:dyDescent="0.2">
      <c r="A111" s="122">
        <v>597</v>
      </c>
      <c r="B111" s="136" t="s">
        <v>247</v>
      </c>
      <c r="C111" s="121">
        <v>23912000</v>
      </c>
      <c r="D111" s="121">
        <v>0</v>
      </c>
      <c r="E111" s="121">
        <f t="shared" si="14"/>
        <v>23912000</v>
      </c>
      <c r="F111" s="121">
        <v>0</v>
      </c>
      <c r="G111" s="121">
        <f t="shared" si="13"/>
        <v>23912000</v>
      </c>
      <c r="H111" s="133">
        <f t="shared" si="12"/>
        <v>0</v>
      </c>
      <c r="I111" s="187"/>
    </row>
    <row r="112" spans="1:9" ht="18" customHeight="1" x14ac:dyDescent="0.2">
      <c r="A112" s="115">
        <v>700</v>
      </c>
      <c r="B112" s="116" t="s">
        <v>117</v>
      </c>
      <c r="C112" s="117">
        <f>SUM(C113:C114)</f>
        <v>1040255121</v>
      </c>
      <c r="D112" s="117">
        <f>SUM(D113:D114)</f>
        <v>0</v>
      </c>
      <c r="E112" s="117">
        <f>SUM(E113:E114)</f>
        <v>1040255121</v>
      </c>
      <c r="F112" s="117">
        <f>SUM(F113:F114)</f>
        <v>0</v>
      </c>
      <c r="G112" s="117">
        <f>SUM(G113:G114)</f>
        <v>1040255121</v>
      </c>
      <c r="H112" s="164">
        <f t="shared" si="12"/>
        <v>0</v>
      </c>
      <c r="I112" s="187"/>
    </row>
    <row r="113" spans="1:10" ht="18" customHeight="1" x14ac:dyDescent="0.2">
      <c r="A113" s="118">
        <v>712</v>
      </c>
      <c r="B113" s="119" t="s">
        <v>197</v>
      </c>
      <c r="C113" s="121">
        <v>222513620</v>
      </c>
      <c r="D113" s="121">
        <v>0</v>
      </c>
      <c r="E113" s="121">
        <f t="shared" ref="E113:E114" si="15">+C113+D113</f>
        <v>222513620</v>
      </c>
      <c r="F113" s="121">
        <v>0</v>
      </c>
      <c r="G113" s="121">
        <f t="shared" ref="G113:G114" si="16">E113-F113</f>
        <v>222513620</v>
      </c>
      <c r="H113" s="135">
        <f t="shared" si="12"/>
        <v>0</v>
      </c>
      <c r="I113" s="187"/>
    </row>
    <row r="114" spans="1:10" ht="18" customHeight="1" x14ac:dyDescent="0.2">
      <c r="A114" s="122">
        <v>732</v>
      </c>
      <c r="B114" s="123" t="s">
        <v>178</v>
      </c>
      <c r="C114" s="121">
        <v>817741501</v>
      </c>
      <c r="D114" s="121">
        <v>0</v>
      </c>
      <c r="E114" s="121">
        <f t="shared" si="15"/>
        <v>817741501</v>
      </c>
      <c r="F114" s="121">
        <v>0</v>
      </c>
      <c r="G114" s="121">
        <f t="shared" si="16"/>
        <v>817741501</v>
      </c>
      <c r="H114" s="133">
        <f t="shared" si="12"/>
        <v>0</v>
      </c>
      <c r="I114" s="187"/>
    </row>
    <row r="115" spans="1:10" ht="18" customHeight="1" x14ac:dyDescent="0.2">
      <c r="A115" s="115">
        <v>800</v>
      </c>
      <c r="B115" s="116" t="s">
        <v>59</v>
      </c>
      <c r="C115" s="117">
        <f>SUM(C116:C120)</f>
        <v>21694100000</v>
      </c>
      <c r="D115" s="117">
        <f>SUM(D116:D120)</f>
        <v>0</v>
      </c>
      <c r="E115" s="117">
        <f>SUM(E116:E120)</f>
        <v>21694100000</v>
      </c>
      <c r="F115" s="117">
        <f>SUM(F116:F120)</f>
        <v>2472591426</v>
      </c>
      <c r="G115" s="117">
        <f>SUM(G116:G120)</f>
        <v>19221508574</v>
      </c>
      <c r="H115" s="164">
        <f t="shared" si="12"/>
        <v>0.11397529402003309</v>
      </c>
      <c r="I115" s="187"/>
    </row>
    <row r="116" spans="1:10" ht="18" customHeight="1" x14ac:dyDescent="0.2">
      <c r="A116" s="118">
        <v>841</v>
      </c>
      <c r="B116" s="119" t="s">
        <v>60</v>
      </c>
      <c r="C116" s="120">
        <v>501000000</v>
      </c>
      <c r="D116" s="121">
        <v>0</v>
      </c>
      <c r="E116" s="121">
        <f t="shared" ref="E116:E120" si="17">+C116+D116</f>
        <v>501000000</v>
      </c>
      <c r="F116" s="121">
        <v>0</v>
      </c>
      <c r="G116" s="121">
        <f t="shared" ref="G116:G120" si="18">E116-F116</f>
        <v>501000000</v>
      </c>
      <c r="H116" s="135">
        <f t="shared" si="12"/>
        <v>0</v>
      </c>
      <c r="I116" s="187"/>
    </row>
    <row r="117" spans="1:10" ht="18" customHeight="1" x14ac:dyDescent="0.2">
      <c r="A117" s="122">
        <v>842</v>
      </c>
      <c r="B117" s="123" t="s">
        <v>179</v>
      </c>
      <c r="C117" s="121">
        <v>683100000</v>
      </c>
      <c r="D117" s="121">
        <v>0</v>
      </c>
      <c r="E117" s="121">
        <f t="shared" si="17"/>
        <v>683100000</v>
      </c>
      <c r="F117" s="121">
        <v>0</v>
      </c>
      <c r="G117" s="121">
        <f t="shared" si="18"/>
        <v>683100000</v>
      </c>
      <c r="H117" s="133">
        <f t="shared" si="12"/>
        <v>0</v>
      </c>
      <c r="I117" s="187"/>
    </row>
    <row r="118" spans="1:10" ht="18" customHeight="1" x14ac:dyDescent="0.2">
      <c r="A118" s="122">
        <v>845</v>
      </c>
      <c r="B118" s="123" t="s">
        <v>215</v>
      </c>
      <c r="C118" s="121">
        <v>0</v>
      </c>
      <c r="D118" s="121">
        <v>0</v>
      </c>
      <c r="E118" s="121">
        <f t="shared" si="17"/>
        <v>0</v>
      </c>
      <c r="F118" s="121">
        <v>0</v>
      </c>
      <c r="G118" s="121">
        <f t="shared" si="18"/>
        <v>0</v>
      </c>
      <c r="H118" s="133">
        <f t="shared" si="12"/>
        <v>1</v>
      </c>
      <c r="I118" s="187"/>
    </row>
    <row r="119" spans="1:10" ht="18" customHeight="1" x14ac:dyDescent="0.2">
      <c r="A119" s="122">
        <v>849</v>
      </c>
      <c r="B119" s="123" t="s">
        <v>198</v>
      </c>
      <c r="C119" s="121">
        <v>18000000000</v>
      </c>
      <c r="D119" s="121">
        <v>0</v>
      </c>
      <c r="E119" s="121">
        <f t="shared" si="17"/>
        <v>18000000000</v>
      </c>
      <c r="F119" s="121">
        <v>2472591426</v>
      </c>
      <c r="G119" s="121">
        <f t="shared" si="18"/>
        <v>15527408574</v>
      </c>
      <c r="H119" s="133">
        <f t="shared" si="12"/>
        <v>0.13736619033333333</v>
      </c>
      <c r="I119" s="187"/>
    </row>
    <row r="120" spans="1:10" ht="18" customHeight="1" x14ac:dyDescent="0.2">
      <c r="A120" s="124">
        <v>852</v>
      </c>
      <c r="B120" s="125" t="s">
        <v>180</v>
      </c>
      <c r="C120" s="168">
        <v>2510000000</v>
      </c>
      <c r="D120" s="121">
        <v>0</v>
      </c>
      <c r="E120" s="121">
        <f t="shared" si="17"/>
        <v>2510000000</v>
      </c>
      <c r="F120" s="121">
        <v>0</v>
      </c>
      <c r="G120" s="121">
        <f t="shared" si="18"/>
        <v>2510000000</v>
      </c>
      <c r="H120" s="134">
        <f t="shared" si="12"/>
        <v>0</v>
      </c>
      <c r="I120" s="187"/>
    </row>
    <row r="121" spans="1:10" ht="18" customHeight="1" x14ac:dyDescent="0.2">
      <c r="A121" s="115">
        <v>900</v>
      </c>
      <c r="B121" s="116" t="s">
        <v>61</v>
      </c>
      <c r="C121" s="117">
        <f>SUM(C122:C124)</f>
        <v>6139333100</v>
      </c>
      <c r="D121" s="117">
        <f>SUM(D122:D124)</f>
        <v>0</v>
      </c>
      <c r="E121" s="117">
        <f>SUM(E122:E124)</f>
        <v>6139333100</v>
      </c>
      <c r="F121" s="117">
        <f>SUM(F122:F124)</f>
        <v>85009984</v>
      </c>
      <c r="G121" s="117">
        <f>SUM(G122:G124)</f>
        <v>6054323116</v>
      </c>
      <c r="H121" s="164">
        <f t="shared" si="12"/>
        <v>1.3846778243715102E-2</v>
      </c>
      <c r="I121" s="187"/>
    </row>
    <row r="122" spans="1:10" ht="18" customHeight="1" x14ac:dyDescent="0.2">
      <c r="A122" s="118">
        <v>910</v>
      </c>
      <c r="B122" s="119" t="s">
        <v>118</v>
      </c>
      <c r="C122" s="120">
        <v>5539333100</v>
      </c>
      <c r="D122" s="154">
        <v>0</v>
      </c>
      <c r="E122" s="127">
        <f t="shared" ref="E122:E124" si="19">+C122+D122</f>
        <v>5539333100</v>
      </c>
      <c r="F122" s="167">
        <v>73252068</v>
      </c>
      <c r="G122" s="121">
        <f t="shared" ref="G122:G124" si="20">E122-F122</f>
        <v>5466081032</v>
      </c>
      <c r="H122" s="135">
        <f t="shared" si="12"/>
        <v>1.3223986836971404E-2</v>
      </c>
      <c r="I122" s="187"/>
    </row>
    <row r="123" spans="1:10" ht="18" customHeight="1" x14ac:dyDescent="0.2">
      <c r="A123" s="122">
        <v>920</v>
      </c>
      <c r="B123" s="123" t="s">
        <v>181</v>
      </c>
      <c r="C123" s="121">
        <v>600000000</v>
      </c>
      <c r="D123" s="154">
        <v>0</v>
      </c>
      <c r="E123" s="121">
        <f t="shared" si="19"/>
        <v>600000000</v>
      </c>
      <c r="F123" s="167">
        <v>11757916</v>
      </c>
      <c r="G123" s="121">
        <f t="shared" si="20"/>
        <v>588242084</v>
      </c>
      <c r="H123" s="133">
        <f t="shared" si="12"/>
        <v>1.9596526666666666E-2</v>
      </c>
      <c r="I123" s="187"/>
    </row>
    <row r="124" spans="1:10" ht="27.75" customHeight="1" x14ac:dyDescent="0.2">
      <c r="A124" s="122">
        <v>960</v>
      </c>
      <c r="B124" s="196" t="s">
        <v>232</v>
      </c>
      <c r="C124" s="121">
        <v>0</v>
      </c>
      <c r="D124" s="154">
        <v>0</v>
      </c>
      <c r="E124" s="127">
        <f t="shared" si="19"/>
        <v>0</v>
      </c>
      <c r="F124" s="167">
        <v>0</v>
      </c>
      <c r="G124" s="121">
        <f t="shared" si="20"/>
        <v>0</v>
      </c>
      <c r="H124" s="133">
        <f t="shared" si="12"/>
        <v>1</v>
      </c>
      <c r="I124" s="187"/>
    </row>
    <row r="125" spans="1:10" s="155" customFormat="1" ht="15.75" x14ac:dyDescent="0.2">
      <c r="A125" s="233" t="s">
        <v>115</v>
      </c>
      <c r="B125" s="234"/>
      <c r="C125" s="128">
        <f>+C9+C23+C57+C93+C112+C115+C121</f>
        <v>1916652520343</v>
      </c>
      <c r="D125" s="128">
        <f>+D9+D23+D57+D93+D112+D115+D121</f>
        <v>0</v>
      </c>
      <c r="E125" s="128">
        <f>+E9+E23+E57+E93+E112+E115+E121</f>
        <v>1916652520343</v>
      </c>
      <c r="F125" s="128">
        <f>+F9+F23+F57+F93+F112+F115+F121</f>
        <v>246755850275</v>
      </c>
      <c r="G125" s="128">
        <f>+G9+G23+G57+G93+G112+G115+G121</f>
        <v>1669896670068</v>
      </c>
      <c r="H125" s="137">
        <f t="shared" si="12"/>
        <v>0.12874313296540632</v>
      </c>
      <c r="I125" s="187"/>
      <c r="J125" s="188"/>
    </row>
    <row r="126" spans="1:10" ht="16.5" x14ac:dyDescent="0.2">
      <c r="A126" s="192"/>
      <c r="B126" s="192"/>
      <c r="C126" s="192"/>
      <c r="D126" s="192"/>
      <c r="E126" s="192"/>
      <c r="G126" s="192"/>
      <c r="H126" s="192"/>
    </row>
    <row r="127" spans="1:10" ht="16.5" x14ac:dyDescent="0.2">
      <c r="C127" s="194"/>
      <c r="D127" s="194"/>
      <c r="E127" s="193">
        <f>+E125-'Por Prog-Subpr'!B40</f>
        <v>0</v>
      </c>
      <c r="F127" s="193">
        <f>+F125-'Por Prog-Subpr'!C40</f>
        <v>0</v>
      </c>
      <c r="G127" s="193">
        <f>+G125-'Por Prog-Subpr'!D40</f>
        <v>0</v>
      </c>
      <c r="H127" s="195"/>
    </row>
    <row r="128" spans="1:10" x14ac:dyDescent="0.2">
      <c r="C128" s="126"/>
      <c r="D128" s="126"/>
      <c r="E128" s="126"/>
      <c r="F128" s="126"/>
      <c r="G128" s="126"/>
      <c r="H128" s="166"/>
    </row>
  </sheetData>
  <mergeCells count="4">
    <mergeCell ref="A5:H5"/>
    <mergeCell ref="A6:H6"/>
    <mergeCell ref="A7:H7"/>
    <mergeCell ref="A125:B125"/>
  </mergeCells>
  <conditionalFormatting sqref="E58:E59 E120 E113:E114 E116:E117 E88:E92 E61:E85 E122 E124 E24:E55 G24:G55 G61:G85 G88:G92 G58:G59 G100:G110 G113:G114 G116:G117 G124 G120:G122 E126 G126 E127:G65538 E1:G9 E23:G23 E10:E22 G10:G22">
    <cfRule type="cellIs" dxfId="32" priority="40" operator="lessThan">
      <formula>0</formula>
    </cfRule>
  </conditionalFormatting>
  <conditionalFormatting sqref="G95:G99">
    <cfRule type="cellIs" dxfId="31" priority="39" operator="lessThan">
      <formula>0</formula>
    </cfRule>
  </conditionalFormatting>
  <conditionalFormatting sqref="J1:J1048576">
    <cfRule type="cellIs" dxfId="30" priority="35" operator="greaterThan">
      <formula>0.2</formula>
    </cfRule>
    <cfRule type="cellIs" dxfId="29" priority="36" operator="greaterThan">
      <formula>0.2</formula>
    </cfRule>
    <cfRule type="cellIs" dxfId="28" priority="37" operator="greaterThan">
      <formula>0.1</formula>
    </cfRule>
    <cfRule type="cellIs" dxfId="27" priority="38" operator="greaterThan">
      <formula>0.1</formula>
    </cfRule>
  </conditionalFormatting>
  <conditionalFormatting sqref="E60 G60">
    <cfRule type="cellIs" dxfId="26" priority="34" operator="lessThan">
      <formula>0</formula>
    </cfRule>
  </conditionalFormatting>
  <conditionalFormatting sqref="E56 G56">
    <cfRule type="cellIs" dxfId="25" priority="33" operator="lessThan">
      <formula>0</formula>
    </cfRule>
  </conditionalFormatting>
  <conditionalFormatting sqref="G94 E94:E111">
    <cfRule type="cellIs" dxfId="24" priority="31" operator="lessThan">
      <formula>0</formula>
    </cfRule>
  </conditionalFormatting>
  <conditionalFormatting sqref="E119 G119">
    <cfRule type="cellIs" dxfId="23" priority="30" operator="lessThan">
      <formula>0</formula>
    </cfRule>
  </conditionalFormatting>
  <conditionalFormatting sqref="E118 G118">
    <cfRule type="cellIs" dxfId="22" priority="29" operator="lessThan">
      <formula>0</formula>
    </cfRule>
  </conditionalFormatting>
  <conditionalFormatting sqref="E86:E87 G86:G87">
    <cfRule type="cellIs" dxfId="21" priority="28" operator="lessThan">
      <formula>0</formula>
    </cfRule>
  </conditionalFormatting>
  <conditionalFormatting sqref="E123 G123">
    <cfRule type="cellIs" dxfId="20" priority="27" operator="lessThan">
      <formula>0</formula>
    </cfRule>
  </conditionalFormatting>
  <conditionalFormatting sqref="F58:F59 F88:F92 F61:F85">
    <cfRule type="cellIs" dxfId="19" priority="24" operator="lessThan">
      <formula>0</formula>
    </cfRule>
  </conditionalFormatting>
  <conditionalFormatting sqref="F60">
    <cfRule type="cellIs" dxfId="18" priority="23" operator="lessThan">
      <formula>0</formula>
    </cfRule>
  </conditionalFormatting>
  <conditionalFormatting sqref="F86:F87">
    <cfRule type="cellIs" dxfId="17" priority="22" operator="lessThan">
      <formula>0</formula>
    </cfRule>
  </conditionalFormatting>
  <conditionalFormatting sqref="F10:F22">
    <cfRule type="cellIs" dxfId="16" priority="12" operator="lessThan">
      <formula>0</formula>
    </cfRule>
  </conditionalFormatting>
  <conditionalFormatting sqref="F24:F55">
    <cfRule type="cellIs" dxfId="15" priority="11" operator="lessThan">
      <formula>0</formula>
    </cfRule>
  </conditionalFormatting>
  <conditionalFormatting sqref="F56">
    <cfRule type="cellIs" dxfId="14" priority="10" operator="lessThan">
      <formula>0</formula>
    </cfRule>
  </conditionalFormatting>
  <conditionalFormatting sqref="G111">
    <cfRule type="cellIs" dxfId="13" priority="9" operator="lessThan">
      <formula>0</formula>
    </cfRule>
  </conditionalFormatting>
  <conditionalFormatting sqref="F100:F110">
    <cfRule type="cellIs" dxfId="12" priority="8" operator="lessThan">
      <formula>0</formula>
    </cfRule>
  </conditionalFormatting>
  <conditionalFormatting sqref="F95:F99">
    <cfRule type="cellIs" dxfId="11" priority="7" operator="lessThan">
      <formula>0</formula>
    </cfRule>
  </conditionalFormatting>
  <conditionalFormatting sqref="F94">
    <cfRule type="cellIs" dxfId="10" priority="6" operator="lessThan">
      <formula>0</formula>
    </cfRule>
  </conditionalFormatting>
  <conditionalFormatting sqref="F111">
    <cfRule type="cellIs" dxfId="9" priority="5" operator="lessThan">
      <formula>0</formula>
    </cfRule>
  </conditionalFormatting>
  <conditionalFormatting sqref="F120:F122 F113:F114 F116:F117 F124">
    <cfRule type="cellIs" dxfId="8" priority="4" operator="lessThan">
      <formula>0</formula>
    </cfRule>
  </conditionalFormatting>
  <conditionalFormatting sqref="F119">
    <cfRule type="cellIs" dxfId="7" priority="3" operator="lessThan">
      <formula>0</formula>
    </cfRule>
  </conditionalFormatting>
  <conditionalFormatting sqref="F118">
    <cfRule type="cellIs" dxfId="6" priority="2" operator="lessThan">
      <formula>0</formula>
    </cfRule>
  </conditionalFormatting>
  <conditionalFormatting sqref="F123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0"/>
  <sheetViews>
    <sheetView view="pageBreakPreview" zoomScale="115" zoomScaleNormal="115" zoomScaleSheetLayoutView="115" workbookViewId="0">
      <selection activeCell="A6" sqref="A6:I6"/>
    </sheetView>
  </sheetViews>
  <sheetFormatPr baseColWidth="10" defaultRowHeight="12.75" x14ac:dyDescent="0.2"/>
  <cols>
    <col min="1" max="7" width="19.140625" style="10" customWidth="1"/>
    <col min="8" max="8" width="18.28515625" customWidth="1"/>
    <col min="9" max="9" width="18.7109375" customWidth="1"/>
    <col min="10" max="10" width="17.5703125" style="11" bestFit="1" customWidth="1"/>
    <col min="11" max="11" width="16.5703125" bestFit="1" customWidth="1"/>
  </cols>
  <sheetData>
    <row r="1" spans="1:12" s="146" customFormat="1" ht="18.75" customHeight="1" x14ac:dyDescent="0.2">
      <c r="J1" s="184"/>
    </row>
    <row r="2" spans="1:12" s="146" customFormat="1" ht="15" customHeight="1" x14ac:dyDescent="0.2">
      <c r="J2" s="184"/>
    </row>
    <row r="3" spans="1:12" s="146" customFormat="1" ht="14.25" customHeight="1" x14ac:dyDescent="0.2">
      <c r="J3" s="184"/>
    </row>
    <row r="4" spans="1:12" s="146" customFormat="1" x14ac:dyDescent="0.2">
      <c r="A4" s="147" t="s">
        <v>70</v>
      </c>
      <c r="B4" s="148"/>
      <c r="C4" s="148"/>
      <c r="D4" s="148"/>
      <c r="E4" s="148"/>
      <c r="F4" s="148"/>
      <c r="G4" s="148"/>
      <c r="H4" s="148"/>
      <c r="I4" s="148"/>
      <c r="J4" s="184"/>
    </row>
    <row r="5" spans="1:12" s="129" customFormat="1" ht="16.5" customHeight="1" x14ac:dyDescent="0.25">
      <c r="A5" s="228" t="s">
        <v>235</v>
      </c>
      <c r="B5" s="228"/>
      <c r="C5" s="228"/>
      <c r="D5" s="228"/>
      <c r="E5" s="228"/>
      <c r="F5" s="228"/>
      <c r="G5" s="228"/>
      <c r="H5" s="228"/>
      <c r="I5" s="228"/>
      <c r="J5" s="185"/>
    </row>
    <row r="6" spans="1:12" s="129" customFormat="1" ht="15.75" customHeight="1" x14ac:dyDescent="0.2">
      <c r="A6" s="216" t="s">
        <v>253</v>
      </c>
      <c r="B6" s="216"/>
      <c r="C6" s="216"/>
      <c r="D6" s="216"/>
      <c r="E6" s="216"/>
      <c r="F6" s="216"/>
      <c r="G6" s="216"/>
      <c r="H6" s="216"/>
      <c r="I6" s="216"/>
      <c r="J6" s="185"/>
    </row>
    <row r="7" spans="1:12" s="150" customFormat="1" ht="13.5" customHeight="1" x14ac:dyDescent="0.2">
      <c r="A7" s="242" t="s">
        <v>239</v>
      </c>
      <c r="B7" s="242"/>
      <c r="C7" s="242"/>
      <c r="D7" s="242"/>
      <c r="E7" s="242"/>
      <c r="F7" s="242"/>
      <c r="G7" s="242"/>
      <c r="H7" s="242"/>
      <c r="I7" s="242"/>
      <c r="J7" s="186"/>
    </row>
    <row r="8" spans="1:12" s="150" customFormat="1" ht="13.5" customHeight="1" x14ac:dyDescent="0.2">
      <c r="A8" s="198"/>
      <c r="B8" s="198"/>
      <c r="C8" s="198"/>
      <c r="D8" s="198"/>
      <c r="E8" s="198"/>
      <c r="F8" s="198"/>
      <c r="G8" s="198"/>
      <c r="H8" s="198"/>
      <c r="J8" s="186"/>
    </row>
    <row r="9" spans="1:12" ht="19.5" customHeight="1" x14ac:dyDescent="0.2">
      <c r="A9" s="243" t="s">
        <v>1</v>
      </c>
      <c r="B9" s="203" t="s">
        <v>42</v>
      </c>
      <c r="C9" s="203" t="s">
        <v>34</v>
      </c>
      <c r="D9" s="203" t="s">
        <v>73</v>
      </c>
      <c r="E9" s="203" t="s">
        <v>35</v>
      </c>
      <c r="F9" s="203" t="s">
        <v>74</v>
      </c>
      <c r="G9" s="203" t="s">
        <v>36</v>
      </c>
      <c r="H9" s="243" t="s">
        <v>209</v>
      </c>
      <c r="I9" s="245" t="s">
        <v>75</v>
      </c>
    </row>
    <row r="10" spans="1:12" ht="19.5" customHeight="1" x14ac:dyDescent="0.2">
      <c r="A10" s="244"/>
      <c r="B10" s="203" t="s">
        <v>37</v>
      </c>
      <c r="C10" s="203" t="s">
        <v>38</v>
      </c>
      <c r="D10" s="203" t="s">
        <v>76</v>
      </c>
      <c r="E10" s="203" t="s">
        <v>39</v>
      </c>
      <c r="F10" s="203" t="s">
        <v>40</v>
      </c>
      <c r="G10" s="203" t="s">
        <v>41</v>
      </c>
      <c r="H10" s="244"/>
      <c r="I10" s="246"/>
    </row>
    <row r="11" spans="1:12" s="2" customFormat="1" ht="20.25" customHeight="1" x14ac:dyDescent="0.3">
      <c r="A11" s="204"/>
      <c r="B11" s="204" t="s">
        <v>77</v>
      </c>
      <c r="C11" s="205"/>
      <c r="D11" s="205"/>
      <c r="E11" s="205"/>
      <c r="F11" s="205"/>
      <c r="G11" s="205"/>
      <c r="H11" s="206"/>
      <c r="I11" s="202"/>
      <c r="J11" s="11"/>
      <c r="K11"/>
      <c r="L11"/>
    </row>
    <row r="12" spans="1:12" ht="19.5" customHeight="1" x14ac:dyDescent="0.2">
      <c r="A12" s="240">
        <f>+'Por Objeto de Gasto'!E10</f>
        <v>956559798828</v>
      </c>
      <c r="B12" s="207">
        <v>72614433216</v>
      </c>
      <c r="C12" s="207">
        <v>73004215797</v>
      </c>
      <c r="D12" s="207">
        <v>0</v>
      </c>
      <c r="E12" s="207">
        <v>0</v>
      </c>
      <c r="F12" s="207">
        <v>0</v>
      </c>
      <c r="G12" s="207">
        <v>0</v>
      </c>
      <c r="H12" s="235">
        <f>+B12+C12+D12+E12+F12+G12+B13+C13+D13+E13+F13+G13</f>
        <v>145618649013</v>
      </c>
      <c r="I12" s="237">
        <f>+A12-H12</f>
        <v>810941149815</v>
      </c>
      <c r="J12" s="25"/>
      <c r="K12" s="25"/>
    </row>
    <row r="13" spans="1:12" ht="19.5" customHeight="1" x14ac:dyDescent="0.2">
      <c r="A13" s="241"/>
      <c r="B13" s="207">
        <v>0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  <c r="H13" s="236"/>
      <c r="I13" s="238"/>
      <c r="J13" s="25">
        <f>+H12-'Por Objeto de Gasto'!F10</f>
        <v>0</v>
      </c>
    </row>
    <row r="14" spans="1:12" s="26" customFormat="1" ht="20.25" customHeight="1" x14ac:dyDescent="0.3">
      <c r="A14" s="208"/>
      <c r="B14" s="239" t="s">
        <v>78</v>
      </c>
      <c r="C14" s="239"/>
      <c r="D14" s="239"/>
      <c r="E14" s="239"/>
      <c r="F14" s="239"/>
      <c r="G14" s="239"/>
      <c r="H14" s="239"/>
      <c r="I14" s="239"/>
      <c r="J14"/>
    </row>
    <row r="15" spans="1:12" ht="19.5" customHeight="1" x14ac:dyDescent="0.2">
      <c r="A15" s="237">
        <f>+'Por Objeto de Gasto'!E11</f>
        <v>55953481200</v>
      </c>
      <c r="B15" s="207">
        <v>4027952600</v>
      </c>
      <c r="C15" s="207">
        <v>4062615100</v>
      </c>
      <c r="D15" s="207">
        <v>0</v>
      </c>
      <c r="E15" s="207">
        <v>0</v>
      </c>
      <c r="F15" s="207">
        <v>0</v>
      </c>
      <c r="G15" s="207">
        <v>0</v>
      </c>
      <c r="H15" s="237">
        <f>G15+B16+C16+D16+E16+F16+G16+B15+C15+D15+E15+F15</f>
        <v>8090567700</v>
      </c>
      <c r="I15" s="237">
        <f>+A15-H15</f>
        <v>47862913500</v>
      </c>
      <c r="J15" s="25"/>
      <c r="K15" s="25"/>
    </row>
    <row r="16" spans="1:12" ht="19.5" customHeight="1" x14ac:dyDescent="0.2">
      <c r="A16" s="238"/>
      <c r="B16" s="207">
        <v>0</v>
      </c>
      <c r="C16" s="207">
        <v>0</v>
      </c>
      <c r="D16" s="207">
        <v>0</v>
      </c>
      <c r="E16" s="207">
        <v>0</v>
      </c>
      <c r="F16" s="207">
        <v>0</v>
      </c>
      <c r="G16" s="207">
        <v>0</v>
      </c>
      <c r="H16" s="238"/>
      <c r="I16" s="238"/>
      <c r="J16" s="25">
        <f>+H15-'Por Objeto de Gasto'!F11</f>
        <v>0</v>
      </c>
      <c r="K16" s="26"/>
    </row>
    <row r="17" spans="1:11" ht="19.5" customHeight="1" x14ac:dyDescent="0.2">
      <c r="A17" s="43"/>
      <c r="B17" s="43"/>
      <c r="C17" s="43"/>
      <c r="D17" s="43"/>
      <c r="E17" s="43"/>
      <c r="F17" s="43"/>
      <c r="G17" s="43"/>
      <c r="H17" s="43"/>
      <c r="I17" s="44"/>
      <c r="J17" s="25"/>
    </row>
    <row r="18" spans="1:11" x14ac:dyDescent="0.2">
      <c r="A18" s="43"/>
      <c r="B18" s="43"/>
      <c r="C18" s="43"/>
      <c r="D18" s="43"/>
      <c r="E18" s="43"/>
      <c r="F18" s="43"/>
      <c r="G18" s="43"/>
      <c r="H18" s="44"/>
      <c r="I18" s="44"/>
      <c r="J18"/>
      <c r="K18" s="26"/>
    </row>
    <row r="19" spans="1:11" x14ac:dyDescent="0.2">
      <c r="A19" s="45"/>
      <c r="B19" s="43"/>
      <c r="C19" s="43"/>
      <c r="D19" s="43"/>
      <c r="E19" s="43"/>
      <c r="F19" s="43"/>
      <c r="G19" s="43"/>
      <c r="H19" s="44"/>
      <c r="I19" s="44"/>
    </row>
    <row r="20" spans="1:11" x14ac:dyDescent="0.2">
      <c r="A20" s="43"/>
      <c r="B20" s="43"/>
      <c r="C20" s="43"/>
      <c r="D20" s="43"/>
      <c r="E20" s="43"/>
      <c r="F20" s="43"/>
      <c r="G20" s="43"/>
      <c r="H20" s="44"/>
      <c r="I20" s="44"/>
    </row>
  </sheetData>
  <mergeCells count="13">
    <mergeCell ref="A5:I5"/>
    <mergeCell ref="A6:I6"/>
    <mergeCell ref="A7:I7"/>
    <mergeCell ref="A9:A10"/>
    <mergeCell ref="H9:H10"/>
    <mergeCell ref="I9:I10"/>
    <mergeCell ref="H12:H13"/>
    <mergeCell ref="I12:I13"/>
    <mergeCell ref="B14:I14"/>
    <mergeCell ref="A15:A16"/>
    <mergeCell ref="H15:H16"/>
    <mergeCell ref="I15:I16"/>
    <mergeCell ref="A12:A13"/>
  </mergeCells>
  <conditionalFormatting sqref="E1:G4 E6:G8">
    <cfRule type="cellIs" dxfId="4" priority="5" operator="lessThan">
      <formula>0</formula>
    </cfRule>
  </conditionalFormatting>
  <conditionalFormatting sqref="J1:J8">
    <cfRule type="cellIs" dxfId="3" priority="1" operator="greaterThan">
      <formula>0.2</formula>
    </cfRule>
    <cfRule type="cellIs" dxfId="2" priority="2" operator="greaterThan">
      <formula>0.2</formula>
    </cfRule>
    <cfRule type="cellIs" dxfId="1" priority="3" operator="greaterThan">
      <formula>0.1</formula>
    </cfRule>
    <cfRule type="cellIs" dxfId="0" priority="4" operator="greaterThan">
      <formula>0.1</formula>
    </cfRule>
  </conditionalFormatting>
  <pageMargins left="0.70866141732283472" right="1.1023622047244095" top="0.74803149606299213" bottom="0.74803149606299213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Ingresos</vt:lpstr>
      <vt:lpstr>GRUPO DE GASTOS</vt:lpstr>
      <vt:lpstr>Por Prog-Subpr</vt:lpstr>
      <vt:lpstr>Por Objeto de Gasto</vt:lpstr>
      <vt:lpstr>Anexo del Personal</vt:lpstr>
      <vt:lpstr>'Anexo del Personal'!Área_de_impresión</vt:lpstr>
      <vt:lpstr>'GRUPO DE GASTOS'!Área_de_impresión</vt:lpstr>
      <vt:lpstr>Ingresos!Área_de_impresión</vt:lpstr>
      <vt:lpstr>'Por Objeto de Gasto'!Área_de_impresión</vt:lpstr>
      <vt:lpstr>'Por Prog-Subpr'!Área_de_impresión</vt:lpstr>
      <vt:lpstr>'Por Objeto de Gasto'!Títulos_a_imprimir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E_Villamayor</dc:creator>
  <cp:lastModifiedBy>Rodrigo Manuel Guerrero Britez</cp:lastModifiedBy>
  <cp:lastPrinted>2025-11-07T10:46:20Z</cp:lastPrinted>
  <dcterms:created xsi:type="dcterms:W3CDTF">2006-11-29T12:51:21Z</dcterms:created>
  <dcterms:modified xsi:type="dcterms:W3CDTF">2026-03-09T14:31:39Z</dcterms:modified>
</cp:coreProperties>
</file>