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_almendras\Desktop\"/>
    </mc:Choice>
  </mc:AlternateContent>
  <bookViews>
    <workbookView xWindow="0" yWindow="0" windowWidth="24000" windowHeight="8535"/>
  </bookViews>
  <sheets>
    <sheet name="CONSOLIDADO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9" r:id="rId8"/>
    <sheet name="2022" sheetId="10" r:id="rId9"/>
    <sheet name="2023" sheetId="11" r:id="rId10"/>
    <sheet name="2024" sheetId="12" r:id="rId11"/>
    <sheet name="2025" sheetId="15" r:id="rId12"/>
    <sheet name="promedio de años de condena" sheetId="13" state="hidden" r:id="rId13"/>
    <sheet name="EXHORTO" sheetId="14" r:id="rId14"/>
  </sheets>
  <definedNames>
    <definedName name="_xlnm.Print_Area" localSheetId="0">CONSOLIDADO!$B$1:$Q$54</definedName>
  </definedNames>
  <calcPr calcId="152511"/>
  <extLst>
    <ext uri="GoogleSheetsCustomDataVersion1">
      <go:sheetsCustomData xmlns:go="http://customooxmlschemas.google.com/" r:id="" roundtripDataSignature="AMtx7mhsRAj7IkHuACOvUnJ2JbOSfO37rg=="/>
    </ext>
  </extLst>
</workbook>
</file>

<file path=xl/calcChain.xml><?xml version="1.0" encoding="utf-8"?>
<calcChain xmlns="http://schemas.openxmlformats.org/spreadsheetml/2006/main">
  <c r="M16" i="12" l="1"/>
  <c r="N16" i="12"/>
  <c r="M102" i="2" l="1"/>
  <c r="M38" i="2" l="1"/>
  <c r="M16" i="2"/>
  <c r="N80" i="2"/>
  <c r="J8" i="13" l="1"/>
  <c r="E22" i="13"/>
  <c r="D52" i="13"/>
  <c r="G75" i="2" l="1"/>
  <c r="B61" i="13" l="1"/>
  <c r="B62" i="13"/>
  <c r="B60" i="13"/>
  <c r="B59" i="13"/>
  <c r="B58" i="13"/>
  <c r="B68" i="13" s="1"/>
  <c r="G57" i="2"/>
  <c r="C57" i="2"/>
</calcChain>
</file>

<file path=xl/sharedStrings.xml><?xml version="1.0" encoding="utf-8"?>
<sst xmlns="http://schemas.openxmlformats.org/spreadsheetml/2006/main" count="830" uniqueCount="365">
  <si>
    <t xml:space="preserve">JUZGADO PENAL </t>
  </si>
  <si>
    <t>CAPITAL</t>
  </si>
  <si>
    <t>JUZGADO PENAL DE GARANTIAS 1 - JUZGADO DE SENTENCIA N°16</t>
  </si>
  <si>
    <t>1-1-2-1-2011-7218</t>
  </si>
  <si>
    <t>TOMAS ROJAS CAÑETE Y OTROS S/ TRAFICO DE DROGAS Y OTROS</t>
  </si>
  <si>
    <t>TRÁFICO y
COMERCILIZACION DE SUSTANCIAS ESTUPEFACIENTES,  ASOCIACIÓN CRIMINAL y LAVADO DE DINERO.</t>
  </si>
  <si>
    <t xml:space="preserve">TOMAS
</t>
  </si>
  <si>
    <t>ROJAS CAÑETE</t>
  </si>
  <si>
    <t>CPP</t>
  </si>
  <si>
    <t>TRÁFICO y
COMERCILIZACION DE SUSTANCIAS ESTUPEFACIENTES,  ASOCIACIÓN CRIMINAL.</t>
  </si>
  <si>
    <t>IGNACIO</t>
  </si>
  <si>
    <t>TEORDORO</t>
  </si>
  <si>
    <t>DAVALOS SEGOVIA</t>
  </si>
  <si>
    <t>JUZGADO PENAL DE GARANTIAS 1 - JUZGADO DE SENTENCIA N°8</t>
  </si>
  <si>
    <t>1-1-2-1-2012-4296-1</t>
  </si>
  <si>
    <t>NERY PINAZO RICARDI S/ LAVADO DE DINERO</t>
  </si>
  <si>
    <t>LAVADO DE DINERO</t>
  </si>
  <si>
    <t>NERY</t>
  </si>
  <si>
    <t>PINAZO RICARDI</t>
  </si>
  <si>
    <t>JUZGADO PENAL ESPECIALIZADO EN DELITOS ECONOMICOS</t>
  </si>
  <si>
    <t>1-1-03-0001-2015-0000154-</t>
  </si>
  <si>
    <t xml:space="preserve">NICOLAS LEOZ ALMIRON S/ SOLICITUD DE ARRESTO PROVICIONAL CON FINES DE EXTRADICION </t>
  </si>
  <si>
    <t>EXHORTO:  LAVADO DE DINERO Y DETENCION CON FINES DE EXTRADICION</t>
  </si>
  <si>
    <t>NICOLAS</t>
  </si>
  <si>
    <t>LEOZ ALMIRON</t>
  </si>
  <si>
    <t>JUZGADO PENAL DE GARANTIAS 6 - JUZGADO DE SENTENCIA N°22</t>
  </si>
  <si>
    <t>1-1-02-00037-2013-0000101-</t>
  </si>
  <si>
    <t>SILVIO CESAR RIVEROS Y OTROS S/ ESTAFA, LESION DE CONFIANZA Y OTROS</t>
  </si>
  <si>
    <t xml:space="preserve">ESTAFA, LESION DE CONFIANZA, APROPIACION, LAVADO DE DINERO, PRODUCCION NO AUTENTICA DE DOCIMENTPS </t>
  </si>
  <si>
    <t>SILVIO CESAR</t>
  </si>
  <si>
    <t>RIVEROS</t>
  </si>
  <si>
    <t xml:space="preserve">JUZGADO PENAL DE GARANTIAS 9  - JUZGADO DE SENTENCIA N° </t>
  </si>
  <si>
    <t>1-1-02-2015-935</t>
  </si>
  <si>
    <t>ANIE VICTORIA GIBBONS DE GIMENEZ Y OTROS S/ ESTAFA Y OTROS</t>
  </si>
  <si>
    <t>ESTAFA, PRODUCCION  Y USO DE DOCUMENTOS NO AUTENTICOS Y LAVADO DE DINERO</t>
  </si>
  <si>
    <t>ANIE VICTORIA</t>
  </si>
  <si>
    <t>GIBBONS DE GIMENE</t>
  </si>
  <si>
    <t>FABIOLA FIDELA</t>
  </si>
  <si>
    <t>BAREIRO DE GOMEZ</t>
  </si>
  <si>
    <t>JUZGADO DE DELITOS ECONÓMICOS 1ER. TURNO - JUZGADO DE SENTENCIA N° 25</t>
  </si>
  <si>
    <t>01-01-02-100-2016-3</t>
  </si>
  <si>
    <t>VALENTIN ANTONIO ACOSTA ARAUJO Y OTROS S/LAVADO DE DINERO(DELITOS ECON.)</t>
  </si>
  <si>
    <t>ELVA IGNACIA</t>
  </si>
  <si>
    <t>CRISTALDO GONZALEZ</t>
  </si>
  <si>
    <t>JUZGADO DE DELITOS ECONÓMICOS 1ER. TURNO - JUZGADO DE SENTENCIA N° 36</t>
  </si>
  <si>
    <t>01-01-02-01-2016-7880</t>
  </si>
  <si>
    <t>VICTOR BRITEZ ARANDA Y OTROS S/LAVADO DE DINERO(DELITOS ECON.)</t>
  </si>
  <si>
    <t xml:space="preserve">VICTOR BRITEZ </t>
  </si>
  <si>
    <t>ARANDA</t>
  </si>
  <si>
    <t xml:space="preserve">CPP </t>
  </si>
  <si>
    <t>JUZGADO DE DELITOS ECONÓMICOS 1ER. TURNO</t>
  </si>
  <si>
    <t>1-1-2-100-2016-1</t>
  </si>
  <si>
    <t>LUIS REGALADO AYALA
SANCHEZ Y OTROS S/ LAVADO DE
DINERO Y OTROS”</t>
  </si>
  <si>
    <t xml:space="preserve">ALFREDO RAFAEL </t>
  </si>
  <si>
    <t>FRETES GILL</t>
  </si>
  <si>
    <t>CPP (con suspensión a prueba de la ejecución de la condena).</t>
  </si>
  <si>
    <t>EUSTACIO</t>
  </si>
  <si>
    <t>SOSA LEZCANO</t>
  </si>
  <si>
    <t xml:space="preserve"> 02/09/2020</t>
  </si>
  <si>
    <t>PATRICIO VICENTE</t>
  </si>
  <si>
    <t>ARCE CABRERA</t>
  </si>
  <si>
    <t>OSCAR EDGAR</t>
  </si>
  <si>
    <t>GONZALEZ GOMEZ</t>
  </si>
  <si>
    <t>LAVADO DE DINERO Y ASOCIACIÓN CRIMINAL</t>
  </si>
  <si>
    <t>LUIS REGALADO</t>
  </si>
  <si>
    <t>AYALA SANCHEZ</t>
  </si>
  <si>
    <t>1-1-2-100-2018-4</t>
  </si>
  <si>
    <t>DARIO
MESSER Y OTROS S/ LAVADO DE
DINERO Y OTROS</t>
  </si>
  <si>
    <t>JUAN PABLO</t>
  </si>
  <si>
    <t>JIMENEZ
VIVEROS</t>
  </si>
  <si>
    <t>ILAN</t>
  </si>
  <si>
    <t>GRINSPUN</t>
  </si>
  <si>
    <t>01-01-02-37-2013-115</t>
  </si>
  <si>
    <t>RODY ADAN GODOY Y
OTROS S/ LAVADO DE DINERO Y
OTROS</t>
  </si>
  <si>
    <t xml:space="preserve">NORA LIZ </t>
  </si>
  <si>
    <t>NARVAEZ CACERES</t>
  </si>
  <si>
    <t>ALTO PARANA</t>
  </si>
  <si>
    <t>13233-2011</t>
  </si>
  <si>
    <t>M.P. C/ FELIPE RAMON DUARTE Y OTROS S/ SUPUESTO HECHO PUNIBLE C/ LA RESTITUCION DE BIENES (LAVADO DE DINERO)</t>
  </si>
  <si>
    <t>SADY ELIZABETH</t>
  </si>
  <si>
    <t>SANCHEZ</t>
  </si>
  <si>
    <t>M.P. C/ FELIPE RAMON DUARTE Y OTRS S/ SUPUESTO HECHO PUNIBLE C/ LA RESTITUCION DE BIENES (LAVADO DE DINERO)</t>
  </si>
  <si>
    <t>ASOCIACION CRIMINAL, PRODUCCION NO AUTENTICA DE DOCUMENTOS,DECLARACION FALSA,  LAVADO DE DINERO</t>
  </si>
  <si>
    <t>ALCIDES RAMON</t>
  </si>
  <si>
    <t xml:space="preserve">GONZALEZ BAZAN </t>
  </si>
  <si>
    <t>JUZGADO DE SENTENCIA N° 4</t>
  </si>
  <si>
    <t>13233-2012</t>
  </si>
  <si>
    <t>FELIPE RAMON</t>
  </si>
  <si>
    <t>DUARTE VILLALBA</t>
  </si>
  <si>
    <t>JUZGADO DE SENTENCIA N°9</t>
  </si>
  <si>
    <t>13233-2013</t>
  </si>
  <si>
    <t>ASOCIACION CRIMINAL, DECLARACION FALSA, LAVADO DE DINERO (COMPLICE)</t>
  </si>
  <si>
    <t xml:space="preserve">NILSA STELA MARIS </t>
  </si>
  <si>
    <t>ROMERO DE DUARTE</t>
  </si>
  <si>
    <t>JUZGADO PENAL DE GARANTIAS N° 2</t>
  </si>
  <si>
    <t xml:space="preserve">ART. 196 </t>
  </si>
  <si>
    <t>OSCAR VICENTE</t>
  </si>
  <si>
    <t>CESPEDES</t>
  </si>
  <si>
    <t>BLACIDA MIRYAM</t>
  </si>
  <si>
    <t>ALVAREZ GALLARDO</t>
  </si>
  <si>
    <t>LIZ ROSSANA</t>
  </si>
  <si>
    <t>BARBOZA</t>
  </si>
  <si>
    <t>VICTOR ANDRES</t>
  </si>
  <si>
    <t>LARA BARBOZA</t>
  </si>
  <si>
    <t>JUZGADO PENAL DE GARANTIAS N° 3</t>
  </si>
  <si>
    <t>CHISTIAN DAVID</t>
  </si>
  <si>
    <t>LARROZA</t>
  </si>
  <si>
    <t>DURGA</t>
  </si>
  <si>
    <t>PRASSAD BHANWARLAL</t>
  </si>
  <si>
    <t>JUZGADO PENAL DE GARANTIAS N° 4</t>
  </si>
  <si>
    <t>EDGAR FELICIANO</t>
  </si>
  <si>
    <t>CANDIA GONZALEZ</t>
  </si>
  <si>
    <t>JUZGADO PENAL DE GARANTIAS N° 6</t>
  </si>
  <si>
    <t>RESTITUCION DE BIENES (LAVADO DE DINERO) ART. 196</t>
  </si>
  <si>
    <t>ANGEL IGNACIO</t>
  </si>
  <si>
    <t>NUÑEZ</t>
  </si>
  <si>
    <t>JUZGADO DE SENTENCIA N° 5</t>
  </si>
  <si>
    <t>2234/2014</t>
  </si>
  <si>
    <t>M.P. C/ MARIO VILLALBA S/ SUPUESTO HECHO PUBIBLE CONTRA LA LEY 1340/08 Y SUS MODIFICACIONES, LAVADO DE DINERO, ASOCIACION CRIMINAL</t>
  </si>
  <si>
    <t>TRAFICO DE DROGAS Y LAVADO DE DINERO</t>
  </si>
  <si>
    <t xml:space="preserve">MARIO </t>
  </si>
  <si>
    <t>VIILALBA</t>
  </si>
  <si>
    <t>PRESIDENTE HAYES</t>
  </si>
  <si>
    <t>01-01-02-37-2014-66</t>
  </si>
  <si>
    <t>66/2014</t>
  </si>
  <si>
    <t>OLIVIA NATALIC CATTEBEKE ZARATE Y OTROS S/ LAVADO DE DINERO</t>
  </si>
  <si>
    <t xml:space="preserve">FELIX HUMBERTO </t>
  </si>
  <si>
    <t xml:space="preserve">ARGUELLO ROJAS </t>
  </si>
  <si>
    <t>01-01-02-37-2014-67</t>
  </si>
  <si>
    <t>OLIVIA NATALIC</t>
  </si>
  <si>
    <t>CATEBBEKE ZARATE</t>
  </si>
  <si>
    <t>01-01-02-37-2017-126</t>
  </si>
  <si>
    <t>126/2017</t>
  </si>
  <si>
    <t>JUSTO PASTOR CARDENAS Y OTROS S/ENRIQUECIMIENTO ILICITO LEY 2523/2004 Y OTROS</t>
  </si>
  <si>
    <t>23/11/208</t>
  </si>
  <si>
    <t>JUSTO PASTOR</t>
  </si>
  <si>
    <t>CARDENAS  NUENES</t>
  </si>
  <si>
    <t>TOTAL</t>
  </si>
  <si>
    <t>CANTIDAD DE PERSONAS CONDENADAS</t>
  </si>
  <si>
    <t>CANTIDAD DE SENTENCIAS</t>
  </si>
  <si>
    <t>COMISO</t>
  </si>
  <si>
    <t>TIEMPO DE CPP</t>
  </si>
  <si>
    <t>TIPO DE CONDENA</t>
  </si>
  <si>
    <t>NOMBRE</t>
  </si>
  <si>
    <t>APELLIDO</t>
  </si>
  <si>
    <t xml:space="preserve">CALIFICACION </t>
  </si>
  <si>
    <t>CARATULA</t>
  </si>
  <si>
    <t>FECHA DE INGRESO</t>
  </si>
  <si>
    <t>NUMERO DE SD</t>
  </si>
  <si>
    <t>FECHA DE LA SD</t>
  </si>
  <si>
    <t>NUMERO DE CAUSA</t>
  </si>
  <si>
    <t>CIRCUNSCRIPCION</t>
  </si>
  <si>
    <t>DESPACHO JUDICIAL</t>
  </si>
  <si>
    <t>HUGO ENRIQUE FANEGO DUARTE Y OTROS S/ LEY 1881/2002 QUE MODIFICA LA LEY 1340/88 Y OTROS</t>
  </si>
  <si>
    <t>01-01-02-01-2017-8161</t>
  </si>
  <si>
    <t xml:space="preserve">CAPITAL </t>
  </si>
  <si>
    <t>LEONCIO RAMON MARECO Y OTROSS/ LAVADO DE DINERO</t>
  </si>
  <si>
    <t>S.D. N° 26</t>
  </si>
  <si>
    <t>ART. 196 DEL C.P. - LAVADO DE DINERO</t>
  </si>
  <si>
    <t>C.P.S.</t>
  </si>
  <si>
    <t>S.D. N° 264</t>
  </si>
  <si>
    <t>C.P.P.</t>
  </si>
  <si>
    <t>ART. 196 DEL C.P.</t>
  </si>
  <si>
    <t>JHONATAN ULISES</t>
  </si>
  <si>
    <t>CARDOSO MARTINEZ</t>
  </si>
  <si>
    <t xml:space="preserve">NANCY DEL CARMEN  </t>
  </si>
  <si>
    <t>MARTINEZ DE CARDOSO</t>
  </si>
  <si>
    <t>ULISSES JORGE CARDOSO, HADSON COSTA DOS SANTOS, DAVID ESTEBAN MARTINEZ NAVARRO Y CARLOS EDUARDO GOMES LIMA S/ TRAFICO Y COMERCIALIZACION DE DROGAS PELIGROSAS, ASOCIACION CRIMINAL Y LAVADO DE DINERO</t>
  </si>
  <si>
    <t xml:space="preserve">PAMELA </t>
  </si>
  <si>
    <t>CARDOZO</t>
  </si>
  <si>
    <t>OSCAR ALBERTO GONZALEZ DAHER Y OTROS S/LAVADO DE DINERO(DELITOS ECON.) Y OTROS</t>
  </si>
  <si>
    <t>GONZALEZ DAHER</t>
  </si>
  <si>
    <t xml:space="preserve">OSCAR ALBERTO </t>
  </si>
  <si>
    <t xml:space="preserve">OSCAR RUBEN </t>
  </si>
  <si>
    <t>LUIS ROBERTO PINTOS AGUILERA Y NANCY FABIOLA CHAMORRO PAREDES S/ENRIQUECIMIENTO ILICITO Y LAVADO DE DINERO.</t>
  </si>
  <si>
    <t xml:space="preserve">ROBERTO OSORIO y OTRA S/ ENRIQUECIMIENTO ILICITO y LAVADO DE DINERO </t>
  </si>
  <si>
    <t>ART. 196 DEL C.P. - LAVADO DE DINERO Y ART. 3 DE LA LEY N° 2523/04</t>
  </si>
  <si>
    <t>DA ROSA</t>
  </si>
  <si>
    <t>MELGAREJO MERELES</t>
  </si>
  <si>
    <t>ROMAN RAMIREZ</t>
  </si>
  <si>
    <t>ADA LIZ</t>
  </si>
  <si>
    <t>PINTOS AGUILERA</t>
  </si>
  <si>
    <t>CHAMORRO PAREDES</t>
  </si>
  <si>
    <t>LUIS ROBERTO</t>
  </si>
  <si>
    <t>NANCY FABIOLA</t>
  </si>
  <si>
    <t xml:space="preserve">RONY MAXIMILIANO ROMAN Y OTROS S/ LAVADO DE DINERO </t>
  </si>
  <si>
    <t>SALINAS</t>
  </si>
  <si>
    <t xml:space="preserve">AYALA HENRY </t>
  </si>
  <si>
    <t>ORTIZ</t>
  </si>
  <si>
    <t xml:space="preserve">GONZALEZ </t>
  </si>
  <si>
    <t xml:space="preserve">CLAUDIO DANIEL </t>
  </si>
  <si>
    <t xml:space="preserve">AMADO RAMON </t>
  </si>
  <si>
    <t xml:space="preserve">HUGO RENE </t>
  </si>
  <si>
    <t xml:space="preserve">RONY MAXIMILIANO </t>
  </si>
  <si>
    <t xml:space="preserve">CRISTIAN PAOLO </t>
  </si>
  <si>
    <t xml:space="preserve">RAMON MARIO </t>
  </si>
  <si>
    <t xml:space="preserve">FERNANDO RAMON </t>
  </si>
  <si>
    <t xml:space="preserve">RAMON MARIO GONZALEZ DAHER Y OTRO S/ LAVADO DE DINERO </t>
  </si>
  <si>
    <t>ART. 196, ART. 289 Y ART. 193 DEL C.P.</t>
  </si>
  <si>
    <t>HUGO ENRIQUE</t>
  </si>
  <si>
    <t>FANEGO DUARTE</t>
  </si>
  <si>
    <t>MONICA ANDREA</t>
  </si>
  <si>
    <t>CACERES ESCOBAR</t>
  </si>
  <si>
    <t xml:space="preserve"> 3) TERESA DE JESUS</t>
  </si>
  <si>
    <t xml:space="preserve"> MEZA ARCE</t>
  </si>
  <si>
    <t>1)LAVADO DE DINERO,  COMERCIALIZACION, TRAFICO DE DROGAS, TRAFICO DE ARMAS</t>
  </si>
  <si>
    <t xml:space="preserve">                                                                              3)LAVADO DE DINERO</t>
  </si>
  <si>
    <t xml:space="preserve">             2) LAVADO DE DINERO      </t>
  </si>
  <si>
    <t>S.D. N° 135</t>
  </si>
  <si>
    <t>S.D. N° 308</t>
  </si>
  <si>
    <t>S.D. N° 382</t>
  </si>
  <si>
    <t>S.D. N° 409</t>
  </si>
  <si>
    <t>01-01-02-37-2017-221</t>
  </si>
  <si>
    <t>01-01-02-01-2017-9409</t>
  </si>
  <si>
    <t>01-01-02-16-2016 -7880</t>
  </si>
  <si>
    <t>01-01-02-100-2017-10</t>
  </si>
  <si>
    <t>RAUL ANTONIO FERNANDEZ LIPPMANN</t>
  </si>
  <si>
    <t xml:space="preserve">WILFRIDO BAREIRO VARGAS </t>
  </si>
  <si>
    <t>JULIO CESAR VARGAS</t>
  </si>
  <si>
    <t>ALICIA CABALLERO DE BRITEZ</t>
  </si>
  <si>
    <t>MIRIAN MERCEDES MORAN</t>
  </si>
  <si>
    <t xml:space="preserve">ANTONIO CARLOS BERNARDINO </t>
  </si>
  <si>
    <t xml:space="preserve">ABDUL AMIR MELHEM AKHRASSE </t>
  </si>
  <si>
    <t>NO</t>
  </si>
  <si>
    <t>RAUL ANTONIO FERNANDEZ LIPPMANN S/ ENRIQUECIMIENTO ILICITO LEY 2523/2004</t>
  </si>
  <si>
    <t>GARANTIAS 11- SENTENCIA N° 35</t>
  </si>
  <si>
    <t xml:space="preserve">ENRIQUECIMIENTO ILICITO Y LAVADO DE DINERO </t>
  </si>
  <si>
    <t>LAVADO DE DINERO, ART. 44 Y 26 DE LA LEY 1881/02, ASOCIACION CRIMINAL</t>
  </si>
  <si>
    <t xml:space="preserve">LAVADO DE DINERO Y ASOCIACION CRIMINAL </t>
  </si>
  <si>
    <t xml:space="preserve">LAVADO DE DINERO </t>
  </si>
  <si>
    <t>WILFRIDO BAREIRO VARGAS Y OTROS S/ LEY 1881/2002 QUE MODIFICA LA LEY 1340</t>
  </si>
  <si>
    <t>WILFRIDO BAREIRO VARGAS Y OTROS S/ LEY 1881/2002 QUE MODIFICA LA LEY 1341</t>
  </si>
  <si>
    <t>CRIMEN ORGANIZADO 2</t>
  </si>
  <si>
    <t>VICTOR BRITEZ ARANDA Y OTROS S/ LAVADO DE DINERO (DELITOS ECONOMICOS)</t>
  </si>
  <si>
    <t>DELITOS ECONOMICOS 1ER TURNO</t>
  </si>
  <si>
    <t>LUIZ HENRIQUE BOSCATTO Y OTROS S/ LAVADO DE DINERO Y OTROS</t>
  </si>
  <si>
    <t>DELITOS ECONOMICOS 2DO TURNO</t>
  </si>
  <si>
    <t>ESTADO</t>
  </si>
  <si>
    <t>FIRME Y EJECUTORIADA ; RECURSO DE CASACION AyS N° 107/1/11/2018 AYS 87 11/12/2015 3RA SALA</t>
  </si>
  <si>
    <t>Ver anexo de Sd digitalizada</t>
  </si>
  <si>
    <t>***</t>
  </si>
  <si>
    <t>13233-</t>
  </si>
  <si>
    <t>C.C.P.</t>
  </si>
  <si>
    <t>GARANTIAS 4</t>
  </si>
  <si>
    <t>257/2018</t>
  </si>
  <si>
    <t>22/2018</t>
  </si>
  <si>
    <t>118/2015</t>
  </si>
  <si>
    <t>2756/2017</t>
  </si>
  <si>
    <t>122/2019</t>
  </si>
  <si>
    <t>EXHORTO: KASSEN MOHAMAD HIJAZI S/ DETENCION CON FINES DE EXTRADICION</t>
  </si>
  <si>
    <t>S.D. N° 11</t>
  </si>
  <si>
    <t>EXTRADICION</t>
  </si>
  <si>
    <t>**</t>
  </si>
  <si>
    <t xml:space="preserve">NUMERO DE PERSONAS CONDENADAS </t>
  </si>
  <si>
    <t>NUMERO DE SENTENCIAS DEFINITIVAS DICTADAS</t>
  </si>
  <si>
    <t>VALENTIN ANTONIO ACOSTA ARAUJO</t>
  </si>
  <si>
    <t>S.D. N° 462</t>
  </si>
  <si>
    <t>01-01-02-100-2016-03</t>
  </si>
  <si>
    <t>LAVADO DE DINERO Y ESTAFA</t>
  </si>
  <si>
    <t xml:space="preserve">VALENTIN ANTONIO ACOSTA ARAUJO Y OTROS S/ LA </t>
  </si>
  <si>
    <t>CONDENAS POR LAVADO DE DINERO-</t>
  </si>
  <si>
    <t>años de condena</t>
  </si>
  <si>
    <t>PROMEDIO DE AÑOS DE CONDENA</t>
  </si>
  <si>
    <t>IRMA VERGARA</t>
  </si>
  <si>
    <t>Art. 196, inciso 1, inciso 2, numeral 1, Art. 239, inciso 1, numeral 4, en concordancia con los artículos 29 inc. 2 y 70 del Código Penal</t>
  </si>
  <si>
    <t>TADEO GONZALEZ</t>
  </si>
  <si>
    <t>en el Art. 196, inciso 1, primera Para conocer la validez del documento, verifique aquí.alternativa y Art. 239 inciso 1, numeral 4, en concordancia con los artículos 29 y 70, todos del Código Penal</t>
  </si>
  <si>
    <t>en el Art. 239, inciso 1, numeral 3, segunda alternativa y numeral 4, Art. 196 inciso 2º numeral 1, primera alternativa, ambos del C.P</t>
  </si>
  <si>
    <t>JOB VON ZASTROW</t>
  </si>
  <si>
    <t>en el artículo 196, inciso 1,</t>
  </si>
  <si>
    <t>LIZ FABIOLA TABOADA</t>
  </si>
  <si>
    <t>DIEGO JOSÉ CUBAS JORDAN</t>
  </si>
  <si>
    <t>La suma de Gs. 54.985.000 (cincuenta y cuatro millones novecientos ochenta y cinco mil-Camioneta de la marca HYUNDAI, modelo TUCSON, de color negro, chapa N° AAIA 093Py, chasis N° KMHJB81CBNU033922, año 2022</t>
  </si>
  <si>
    <t>Camioneta de la marca CHEVROLET, modelo Silverado, color plata, chapa N° AAIA 228Py, chasis N° 3GCUY9ET2MG379327, año 2021-Una avioneta con matrícula ZP-BWN, barón 58, serial TH1237, modelo 58,</t>
  </si>
  <si>
    <t>Camioneta de la marca TOYOTA, modelo Fortuner 4x4 Diesel MEC, de color plata, con Para conocer la validez del documento, verifique aquí.matrícula N° BDX-519, Chasis N° MR0YZ59G700081683, año modelo 2009-Aeronave de la marca Diper Aircraft, modelo bimotor, color gris, con placa de identificación N° PA31, serie N° 31-89, con matrícula LVJZA</t>
  </si>
  <si>
    <t>CAUSA: “MIGUEL ANGEL INSFRÁN GALEANO Y OTROS S/ LEY 1881/2002 QUE MODIFICA LEY 1340 (LEY N° 6379 CRIMEN ORGANIZADO)”. IDENTIFICACIÓN N° 1-1-2-1-2022-1358.-i</t>
  </si>
  <si>
    <t>CANTIDAD DE PERSONAS</t>
  </si>
  <si>
    <t>CANTIDAD DE S.D.</t>
  </si>
  <si>
    <t>PROMEDIO DE AÑOS DE  P.P.L. (CONDENAS)  POR AÑO</t>
  </si>
  <si>
    <t>EXHORTO: FEDERICO EZEQUIEL SANTORO VASSALLO S/ DETENCION CON FINES DE EXTRADICION</t>
  </si>
  <si>
    <t>Extradicion simplificada-Conspiracion para cometer Lavado de Activos</t>
  </si>
  <si>
    <t>P.P.</t>
  </si>
  <si>
    <t>REFERENCIA</t>
  </si>
  <si>
    <t xml:space="preserve">P.P. </t>
  </si>
  <si>
    <t>PRISION PREVENTIVA</t>
  </si>
  <si>
    <t>__</t>
  </si>
  <si>
    <t>EXTRADICION SIMPLIFICADA</t>
  </si>
  <si>
    <t>FEDERICIO EZEQUIEL SANTORO</t>
  </si>
  <si>
    <t>KASSEN MOHAMAD HIJAZI</t>
  </si>
  <si>
    <t>RESUELVE</t>
  </si>
  <si>
    <t>JUZGADO ESPECIALIZADO EN CRIMEN ORGANIZADO 1ER. TURNO</t>
  </si>
  <si>
    <t>NICOLAS LEOZ ALMIRON</t>
  </si>
  <si>
    <t>EXHORTO: ART. 196 DE C.O.</t>
  </si>
  <si>
    <t>JUZGADOS ESPECIALIZADOS</t>
  </si>
  <si>
    <t>EXHORTOS - LAVADO DE ACTIVOS</t>
  </si>
  <si>
    <t>NUMERO DE PERSONAS CON SOLICITUD DE EXHORTO</t>
  </si>
  <si>
    <t>EXTRADICION CONDICIONADA A JUNTA MEDICA</t>
  </si>
  <si>
    <t>JUZGADO PENAL ESPECIALIZADO EN DELITOS ECONOMICOS 2DO. TURNO</t>
  </si>
  <si>
    <t>154-</t>
  </si>
  <si>
    <t>CONDENAS</t>
  </si>
  <si>
    <t>HOMBRE</t>
  </si>
  <si>
    <t>MUJER</t>
  </si>
  <si>
    <t>DIAZ AMARILLA</t>
  </si>
  <si>
    <t>ALFONSO</t>
  </si>
  <si>
    <t>FEDERICO EZEQUIEL SANTORIO VASSALLO</t>
  </si>
  <si>
    <t xml:space="preserve">CANTIDAD DE HOMBRES CONDENADAS </t>
  </si>
  <si>
    <t>CANTIDAD DE MUJERES CONDENADAS</t>
  </si>
  <si>
    <t>OSCAR RUBEN GONZALEZ CHAVES</t>
  </si>
  <si>
    <t>SI</t>
  </si>
  <si>
    <t>Art. 196 en concordancia con los artículos 29 inc. 2 y 70 del Código Penal</t>
  </si>
  <si>
    <t xml:space="preserve">PATRICIA NOEMI RODRIGUEZ OJEDA </t>
  </si>
  <si>
    <t>JUZGADO ESPECIALIZADO EN CRIMEN ORGANIZADO 3ER. TURNO</t>
  </si>
  <si>
    <t>2871/2016</t>
  </si>
  <si>
    <t>RONY MAXIMILIANO ROMAN BENITEZ Y OTROS S/ LAVADO DE DINERO Y OTROS</t>
  </si>
  <si>
    <t>ART. 196 inc. 1 num. 2,3 y 5 y el Art. 239 inc. 1 num. 2 y 4</t>
  </si>
  <si>
    <t xml:space="preserve">EDSON MONTANIA </t>
  </si>
  <si>
    <t>FELIPA BENITEZ</t>
  </si>
  <si>
    <t>C.P.S</t>
  </si>
  <si>
    <t>37/2018</t>
  </si>
  <si>
    <t xml:space="preserve">OSCAR ALBERTO GONZALEZ DAHER Y OTROS S/ ENRIQUECIMIENTO ILICITO Y OTROS </t>
  </si>
  <si>
    <t>ART. 3 num. 1 de la ley 2523/04 y el art. 196 inc. 1</t>
  </si>
  <si>
    <t>22/2017</t>
  </si>
  <si>
    <t>LUIS ROBERTO PINTOS AGUILERA Y NANCY FABIOLA CHAMORRO PAREDES S/ ENRIQUECIMIENTO ILICITO Y LAVADO DE DINERO</t>
  </si>
  <si>
    <t>LUIS ROBERTO PINTOS AGUILERA</t>
  </si>
  <si>
    <t xml:space="preserve">JUZGADO DE SENTENCIA ESPECIALIZADO EN DELITOS ECONOMICOS </t>
  </si>
  <si>
    <t>1358/2022</t>
  </si>
  <si>
    <t>506/2023</t>
  </si>
  <si>
    <t>CONDENA PENA PRIVATIVA DE LIBERTAD</t>
  </si>
  <si>
    <t xml:space="preserve">SUSPENSION A PRUEBA DE LA EJECUCION DE LA CONDENA </t>
  </si>
  <si>
    <t>01-02-01-37-2020-127</t>
  </si>
  <si>
    <t>S.D. N° 182</t>
  </si>
  <si>
    <t xml:space="preserve">LAVADO DE DINERO Y TENENCIA DE SUSTANCIAS ESTUPEFACIENTES </t>
  </si>
  <si>
    <t>ZULMA BEATRIZ RIOS DE MARECOS</t>
  </si>
  <si>
    <t xml:space="preserve">NO </t>
  </si>
  <si>
    <t xml:space="preserve">TRIBUNAL ESPECIALIZADO EN CRIMEN ORGANIZADO </t>
  </si>
  <si>
    <t>LEONCIO RAMON MARECO Y OTROS S/LAVADO DE DINERO(DELITOS ECON.) Y OTROS</t>
  </si>
  <si>
    <t xml:space="preserve">TRIBUNAL ESPECIALIZADO EN D. ECONOMICOS </t>
  </si>
  <si>
    <t>29/2022</t>
  </si>
  <si>
    <t xml:space="preserve">JOAQUIN DANIEL ROA BURGOS Y OTRO S/ COHECHO PASIVO AGRAVADO </t>
  </si>
  <si>
    <t>S.D. N° 663</t>
  </si>
  <si>
    <t>JOAQUIN DANIEL ROA BURGOS</t>
  </si>
  <si>
    <t xml:space="preserve">ALBERTO KOUBE AYALA </t>
  </si>
  <si>
    <t xml:space="preserve">COHECHO PASIVO AGRAVADO, LESION DE CONFIANZA Y LAVADO DE DINERO </t>
  </si>
  <si>
    <t xml:space="preserve">SOBORNO AGRAVADO Y LAVADO DE DINERO </t>
  </si>
  <si>
    <t>JUZGADO PENAL DE GARANTIAS N° 5</t>
  </si>
  <si>
    <t>2568/2024</t>
  </si>
  <si>
    <t>LUCAS ISMAEL MANCUELLO GARRIDO S/
ESTAFA MEDIANTE SISTEMAS
INFORMATICOS Y OTROS</t>
  </si>
  <si>
    <t>S.D. N° 144</t>
  </si>
  <si>
    <t xml:space="preserve">ESTAFA MEDIANTE SISTEMAS INFORMATICOS Y LAVADO DE ACTIVOS </t>
  </si>
  <si>
    <t>CARLOS MOISES MANCUELLO GARRIDO</t>
  </si>
  <si>
    <t>S.D. N° 145</t>
  </si>
  <si>
    <t>LUCAS ISMAEL MANCUELLO GARRIDO</t>
  </si>
  <si>
    <t xml:space="preserve">Del total de 48 (cuarenta y ocho) Sentencias Definitivas dictadas en el periodo comprendido entre los años 2015 al  2025, por  el crimen de Lavado de Activos, setenta y seis (76) personas fueron condenadas. De ellas tres personas,  resultaron ser extraditables. El   promedio de pena privativa de libertad es de  6 (SEIS)  años. </t>
  </si>
  <si>
    <t xml:space="preserve"> AÑO 2024</t>
  </si>
  <si>
    <t xml:space="preserve"> AÑO 2025</t>
  </si>
  <si>
    <t xml:space="preserve"> AÑO 2023</t>
  </si>
  <si>
    <t>CONDENAS POR LAVADO DE DINERO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</si>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</sst>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Arial Black"/>
      <family val="2"/>
    </font>
    <font>
      <sz val="11"/>
      <color rgb="FF333333"/>
      <name val="Trebuchet MS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9D9D9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43">
    <xf numFmtId="0" fontId="0" fillId="0" borderId="0" xfId="0" applyFont="1" applyAlignment="1"/>
    <xf numFmtId="0" fontId="0" fillId="4" borderId="14" xfId="0" applyFont="1" applyFill="1" applyBorder="1"/>
    <xf numFmtId="0" fontId="0" fillId="0" borderId="0" xfId="0" applyFont="1" applyAlignment="1"/>
    <xf numFmtId="0" fontId="0" fillId="0" borderId="0" xfId="0"/>
    <xf numFmtId="0" fontId="0" fillId="0" borderId="0" xfId="0" applyFont="1" applyAlignment="1"/>
    <xf numFmtId="0" fontId="0" fillId="5" borderId="0" xfId="0" applyFont="1" applyFill="1" applyAlignment="1"/>
    <xf numFmtId="0" fontId="0" fillId="0" borderId="0" xfId="0" applyFont="1" applyAlignment="1"/>
    <xf numFmtId="0" fontId="0" fillId="5" borderId="0" xfId="0" applyFont="1" applyFill="1"/>
    <xf numFmtId="0" fontId="4" fillId="5" borderId="0" xfId="0" applyFont="1" applyFill="1"/>
    <xf numFmtId="0" fontId="5" fillId="5" borderId="0" xfId="0" applyFont="1" applyFill="1" applyAlignment="1"/>
    <xf numFmtId="0" fontId="7" fillId="7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0" xfId="0" applyFont="1" applyAlignment="1"/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14" fontId="7" fillId="5" borderId="10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14" fontId="7" fillId="8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12" fillId="0" borderId="0" xfId="0" applyFont="1" applyAlignment="1"/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4" fontId="7" fillId="4" borderId="10" xfId="0" applyNumberFormat="1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14" fontId="7" fillId="7" borderId="15" xfId="0" applyNumberFormat="1" applyFont="1" applyFill="1" applyBorder="1" applyAlignment="1">
      <alignment horizontal="center" vertical="center"/>
    </xf>
    <xf numFmtId="14" fontId="7" fillId="7" borderId="15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4" fontId="7" fillId="4" borderId="18" xfId="0" applyNumberFormat="1" applyFont="1" applyFill="1" applyBorder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wrapText="1"/>
    </xf>
    <xf numFmtId="0" fontId="0" fillId="8" borderId="18" xfId="0" applyFont="1" applyFill="1" applyBorder="1" applyAlignment="1">
      <alignment horizontal="center" vertical="center" wrapText="1"/>
    </xf>
    <xf numFmtId="14" fontId="7" fillId="8" borderId="18" xfId="0" applyNumberFormat="1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/>
    </xf>
    <xf numFmtId="0" fontId="0" fillId="0" borderId="0" xfId="0" applyAlignment="1"/>
    <xf numFmtId="0" fontId="7" fillId="8" borderId="18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3" fillId="5" borderId="0" xfId="0" applyFont="1" applyFill="1" applyAlignment="1"/>
    <xf numFmtId="0" fontId="14" fillId="0" borderId="0" xfId="0" applyFont="1" applyAlignment="1"/>
    <xf numFmtId="0" fontId="7" fillId="7" borderId="11" xfId="0" applyFont="1" applyFill="1" applyBorder="1" applyAlignment="1">
      <alignment horizontal="center" vertical="center" wrapText="1"/>
    </xf>
    <xf numFmtId="14" fontId="7" fillId="7" borderId="10" xfId="0" applyNumberFormat="1" applyFont="1" applyFill="1" applyBorder="1" applyAlignment="1">
      <alignment horizontal="center" vertical="center"/>
    </xf>
    <xf numFmtId="14" fontId="7" fillId="7" borderId="10" xfId="0" applyNumberFormat="1" applyFont="1" applyFill="1" applyBorder="1" applyAlignment="1">
      <alignment horizontal="center" vertical="center" wrapText="1"/>
    </xf>
    <xf numFmtId="14" fontId="7" fillId="8" borderId="18" xfId="0" applyNumberFormat="1" applyFont="1" applyFill="1" applyBorder="1" applyAlignment="1">
      <alignment horizontal="center" vertical="center"/>
    </xf>
    <xf numFmtId="14" fontId="7" fillId="8" borderId="18" xfId="0" applyNumberFormat="1" applyFont="1" applyFill="1" applyBorder="1" applyAlignment="1">
      <alignment vertical="center" wrapText="1"/>
    </xf>
    <xf numFmtId="0" fontId="7" fillId="8" borderId="18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/>
    </xf>
    <xf numFmtId="0" fontId="7" fillId="5" borderId="20" xfId="0" applyFont="1" applyFill="1" applyBorder="1" applyAlignment="1"/>
    <xf numFmtId="0" fontId="0" fillId="5" borderId="2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14" fontId="7" fillId="5" borderId="18" xfId="0" applyNumberFormat="1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 vertical="center"/>
    </xf>
    <xf numFmtId="14" fontId="0" fillId="5" borderId="22" xfId="0" applyNumberFormat="1" applyFont="1" applyFill="1" applyBorder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/>
    </xf>
    <xf numFmtId="14" fontId="7" fillId="8" borderId="18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14" fontId="7" fillId="4" borderId="18" xfId="0" applyNumberFormat="1" applyFont="1" applyFill="1" applyBorder="1" applyAlignment="1">
      <alignment horizontal="center"/>
    </xf>
    <xf numFmtId="0" fontId="0" fillId="0" borderId="18" xfId="0" applyFont="1" applyBorder="1" applyAlignment="1"/>
    <xf numFmtId="0" fontId="2" fillId="0" borderId="14" xfId="0" applyFont="1" applyBorder="1"/>
    <xf numFmtId="0" fontId="2" fillId="5" borderId="0" xfId="0" applyFont="1" applyFill="1" applyAlignment="1"/>
    <xf numFmtId="0" fontId="2" fillId="5" borderId="14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13" fillId="12" borderId="18" xfId="0" applyFont="1" applyFill="1" applyBorder="1"/>
    <xf numFmtId="0" fontId="2" fillId="12" borderId="18" xfId="0" applyFont="1" applyFill="1" applyBorder="1"/>
    <xf numFmtId="0" fontId="10" fillId="15" borderId="31" xfId="0" applyFont="1" applyFill="1" applyBorder="1" applyAlignment="1">
      <alignment horizontal="center" vertical="center" wrapText="1"/>
    </xf>
    <xf numFmtId="4" fontId="10" fillId="15" borderId="6" xfId="0" applyNumberFormat="1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/>
    </xf>
    <xf numFmtId="0" fontId="10" fillId="15" borderId="9" xfId="0" applyFont="1" applyFill="1" applyBorder="1" applyAlignment="1">
      <alignment horizontal="center" vertical="center" wrapText="1"/>
    </xf>
    <xf numFmtId="4" fontId="10" fillId="15" borderId="25" xfId="0" applyNumberFormat="1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 wrapText="1"/>
    </xf>
    <xf numFmtId="0" fontId="10" fillId="15" borderId="27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/>
    </xf>
    <xf numFmtId="1" fontId="5" fillId="16" borderId="0" xfId="0" applyNumberFormat="1" applyFont="1" applyFill="1" applyAlignment="1"/>
    <xf numFmtId="0" fontId="4" fillId="16" borderId="46" xfId="0" applyFont="1" applyFill="1" applyBorder="1" applyAlignment="1">
      <alignment horizontal="center" vertical="center" wrapText="1"/>
    </xf>
    <xf numFmtId="0" fontId="17" fillId="16" borderId="18" xfId="0" applyFont="1" applyFill="1" applyBorder="1" applyAlignment="1"/>
    <xf numFmtId="1" fontId="13" fillId="5" borderId="0" xfId="0" applyNumberFormat="1" applyFont="1" applyFill="1" applyAlignment="1"/>
    <xf numFmtId="0" fontId="0" fillId="5" borderId="29" xfId="0" applyFont="1" applyFill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10" fillId="15" borderId="49" xfId="0" applyNumberFormat="1" applyFont="1" applyFill="1" applyBorder="1" applyAlignment="1">
      <alignment horizontal="center" vertical="center" wrapText="1"/>
    </xf>
    <xf numFmtId="0" fontId="10" fillId="15" borderId="49" xfId="0" applyFont="1" applyFill="1" applyBorder="1" applyAlignment="1">
      <alignment horizontal="center" vertical="center" wrapText="1"/>
    </xf>
    <xf numFmtId="0" fontId="10" fillId="15" borderId="49" xfId="0" applyFont="1" applyFill="1" applyBorder="1" applyAlignment="1">
      <alignment horizontal="center" vertical="center"/>
    </xf>
    <xf numFmtId="0" fontId="4" fillId="16" borderId="49" xfId="0" applyFont="1" applyFill="1" applyBorder="1" applyAlignment="1">
      <alignment horizontal="center" vertical="center" wrapText="1"/>
    </xf>
    <xf numFmtId="0" fontId="19" fillId="7" borderId="51" xfId="0" applyFont="1" applyFill="1" applyBorder="1" applyAlignment="1">
      <alignment horizontal="center" vertical="center" wrapText="1"/>
    </xf>
    <xf numFmtId="14" fontId="19" fillId="7" borderId="51" xfId="0" applyNumberFormat="1" applyFont="1" applyFill="1" applyBorder="1" applyAlignment="1">
      <alignment horizontal="center" vertical="center"/>
    </xf>
    <xf numFmtId="14" fontId="19" fillId="7" borderId="51" xfId="0" applyNumberFormat="1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9" fillId="5" borderId="56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 wrapText="1"/>
    </xf>
    <xf numFmtId="14" fontId="19" fillId="5" borderId="56" xfId="0" applyNumberFormat="1" applyFont="1" applyFill="1" applyBorder="1" applyAlignment="1">
      <alignment vertical="center"/>
    </xf>
    <xf numFmtId="14" fontId="19" fillId="5" borderId="56" xfId="0" applyNumberFormat="1" applyFont="1" applyFill="1" applyBorder="1" applyAlignment="1">
      <alignment horizontal="center" vertical="center"/>
    </xf>
    <xf numFmtId="0" fontId="19" fillId="5" borderId="55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5" borderId="55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 wrapText="1"/>
    </xf>
    <xf numFmtId="0" fontId="19" fillId="7" borderId="5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" fontId="2" fillId="0" borderId="18" xfId="0" applyNumberFormat="1" applyFont="1" applyBorder="1"/>
    <xf numFmtId="9" fontId="0" fillId="0" borderId="0" xfId="1" applyFont="1" applyAlignment="1"/>
    <xf numFmtId="0" fontId="0" fillId="5" borderId="65" xfId="0" applyFont="1" applyFill="1" applyBorder="1" applyAlignment="1">
      <alignment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17" fillId="16" borderId="14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16" borderId="18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17" borderId="29" xfId="0" applyFont="1" applyFill="1" applyBorder="1" applyAlignment="1">
      <alignment vertical="center"/>
    </xf>
    <xf numFmtId="0" fontId="16" fillId="17" borderId="18" xfId="0" applyFont="1" applyFill="1" applyBorder="1" applyAlignment="1">
      <alignment vertical="center" wrapText="1"/>
    </xf>
    <xf numFmtId="0" fontId="0" fillId="17" borderId="22" xfId="0" applyFont="1" applyFill="1" applyBorder="1" applyAlignment="1">
      <alignment horizontal="center" vertical="center"/>
    </xf>
    <xf numFmtId="0" fontId="0" fillId="17" borderId="22" xfId="0" applyFont="1" applyFill="1" applyBorder="1" applyAlignment="1">
      <alignment horizontal="center" vertical="center" wrapText="1"/>
    </xf>
    <xf numFmtId="14" fontId="0" fillId="17" borderId="22" xfId="0" applyNumberFormat="1" applyFont="1" applyFill="1" applyBorder="1" applyAlignment="1">
      <alignment horizontal="center" vertical="center"/>
    </xf>
    <xf numFmtId="0" fontId="0" fillId="17" borderId="18" xfId="0" applyFont="1" applyFill="1" applyBorder="1" applyAlignment="1">
      <alignment horizontal="center" vertical="center" wrapText="1"/>
    </xf>
    <xf numFmtId="0" fontId="6" fillId="17" borderId="18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/>
    </xf>
    <xf numFmtId="0" fontId="6" fillId="18" borderId="18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/>
    </xf>
    <xf numFmtId="1" fontId="17" fillId="16" borderId="18" xfId="0" applyNumberFormat="1" applyFont="1" applyFill="1" applyBorder="1" applyAlignment="1">
      <alignment horizontal="center"/>
    </xf>
    <xf numFmtId="0" fontId="2" fillId="0" borderId="18" xfId="0" applyFont="1" applyBorder="1" applyAlignment="1"/>
    <xf numFmtId="0" fontId="2" fillId="0" borderId="18" xfId="0" applyFont="1" applyFill="1" applyBorder="1" applyAlignment="1"/>
    <xf numFmtId="0" fontId="2" fillId="12" borderId="18" xfId="0" applyFont="1" applyFill="1" applyBorder="1" applyAlignment="1"/>
    <xf numFmtId="0" fontId="13" fillId="12" borderId="18" xfId="0" applyFont="1" applyFill="1" applyBorder="1" applyAlignment="1"/>
    <xf numFmtId="0" fontId="0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14" fontId="0" fillId="5" borderId="18" xfId="0" applyNumberFormat="1" applyFont="1" applyFill="1" applyBorder="1" applyAlignment="1">
      <alignment horizontal="center" vertical="center"/>
    </xf>
    <xf numFmtId="0" fontId="17" fillId="16" borderId="18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14" fontId="0" fillId="5" borderId="18" xfId="0" applyNumberFormat="1" applyFont="1" applyFill="1" applyBorder="1" applyAlignment="1">
      <alignment horizontal="center" vertical="center"/>
    </xf>
    <xf numFmtId="0" fontId="0" fillId="16" borderId="18" xfId="0" applyFont="1" applyFill="1" applyBorder="1" applyAlignment="1"/>
    <xf numFmtId="0" fontId="15" fillId="0" borderId="17" xfId="0" applyFont="1" applyBorder="1" applyAlignment="1">
      <alignment horizontal="center"/>
    </xf>
    <xf numFmtId="0" fontId="5" fillId="16" borderId="43" xfId="0" applyFont="1" applyFill="1" applyBorder="1" applyAlignment="1">
      <alignment horizontal="center"/>
    </xf>
    <xf numFmtId="0" fontId="5" fillId="16" borderId="45" xfId="0" applyFont="1" applyFill="1" applyBorder="1" applyAlignment="1">
      <alignment horizontal="center"/>
    </xf>
    <xf numFmtId="0" fontId="5" fillId="16" borderId="44" xfId="0" applyFont="1" applyFill="1" applyBorder="1" applyAlignment="1">
      <alignment horizontal="center"/>
    </xf>
    <xf numFmtId="1" fontId="0" fillId="0" borderId="43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2" fillId="13" borderId="60" xfId="0" applyFont="1" applyFill="1" applyBorder="1" applyAlignment="1">
      <alignment horizontal="center" vertical="center" wrapText="1"/>
    </xf>
    <xf numFmtId="0" fontId="2" fillId="13" borderId="50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62" xfId="0" applyFont="1" applyFill="1" applyBorder="1" applyAlignment="1">
      <alignment horizontal="center" vertical="center" wrapText="1"/>
    </xf>
    <xf numFmtId="0" fontId="2" fillId="13" borderId="63" xfId="0" applyFont="1" applyFill="1" applyBorder="1" applyAlignment="1">
      <alignment horizontal="center" vertical="center" wrapText="1"/>
    </xf>
    <xf numFmtId="0" fontId="2" fillId="13" borderId="48" xfId="0" applyFont="1" applyFill="1" applyBorder="1" applyAlignment="1">
      <alignment horizontal="center" vertical="center" wrapText="1"/>
    </xf>
    <xf numFmtId="0" fontId="2" fillId="13" borderId="64" xfId="0" applyFont="1" applyFill="1" applyBorder="1" applyAlignment="1">
      <alignment horizontal="center" vertical="center" wrapText="1"/>
    </xf>
    <xf numFmtId="0" fontId="6" fillId="14" borderId="40" xfId="0" applyFont="1" applyFill="1" applyBorder="1" applyAlignment="1">
      <alignment horizontal="center" vertical="center" wrapText="1"/>
    </xf>
    <xf numFmtId="0" fontId="6" fillId="14" borderId="4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6" fillId="14" borderId="42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6" borderId="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14" fontId="7" fillId="7" borderId="15" xfId="0" applyNumberFormat="1" applyFont="1" applyFill="1" applyBorder="1" applyAlignment="1">
      <alignment horizontal="center" vertical="center"/>
    </xf>
    <xf numFmtId="14" fontId="7" fillId="7" borderId="12" xfId="0" applyNumberFormat="1" applyFont="1" applyFill="1" applyBorder="1" applyAlignment="1">
      <alignment horizontal="center" vertical="center"/>
    </xf>
    <xf numFmtId="14" fontId="7" fillId="7" borderId="37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14" fontId="7" fillId="7" borderId="15" xfId="0" applyNumberFormat="1" applyFont="1" applyFill="1" applyBorder="1" applyAlignment="1">
      <alignment horizontal="center" vertical="center" wrapText="1"/>
    </xf>
    <xf numFmtId="14" fontId="7" fillId="7" borderId="12" xfId="0" applyNumberFormat="1" applyFont="1" applyFill="1" applyBorder="1" applyAlignment="1">
      <alignment horizontal="center" vertical="center" wrapText="1"/>
    </xf>
    <xf numFmtId="14" fontId="7" fillId="7" borderId="37" xfId="0" applyNumberFormat="1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14" fontId="7" fillId="10" borderId="23" xfId="0" applyNumberFormat="1" applyFont="1" applyFill="1" applyBorder="1" applyAlignment="1">
      <alignment horizontal="center" vertical="center" wrapText="1"/>
    </xf>
    <xf numFmtId="14" fontId="7" fillId="10" borderId="22" xfId="0" applyNumberFormat="1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/>
    </xf>
    <xf numFmtId="14" fontId="7" fillId="8" borderId="18" xfId="0" applyNumberFormat="1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/>
    </xf>
    <xf numFmtId="14" fontId="7" fillId="8" borderId="18" xfId="0" applyNumberFormat="1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14" fontId="7" fillId="7" borderId="24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/>
    </xf>
    <xf numFmtId="14" fontId="7" fillId="4" borderId="20" xfId="0" applyNumberFormat="1" applyFont="1" applyFill="1" applyBorder="1" applyAlignment="1">
      <alignment horizontal="center" vertical="center" wrapText="1"/>
    </xf>
    <xf numFmtId="14" fontId="7" fillId="4" borderId="22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14" fontId="7" fillId="7" borderId="20" xfId="0" applyNumberFormat="1" applyFont="1" applyFill="1" applyBorder="1" applyAlignment="1">
      <alignment horizontal="center" vertical="center"/>
    </xf>
    <xf numFmtId="14" fontId="7" fillId="7" borderId="21" xfId="0" applyNumberFormat="1" applyFont="1" applyFill="1" applyBorder="1" applyAlignment="1">
      <alignment horizontal="center" vertical="center"/>
    </xf>
    <xf numFmtId="14" fontId="7" fillId="7" borderId="22" xfId="0" applyNumberFormat="1" applyFont="1" applyFill="1" applyBorder="1" applyAlignment="1">
      <alignment horizontal="center" vertical="center"/>
    </xf>
    <xf numFmtId="14" fontId="7" fillId="7" borderId="20" xfId="0" applyNumberFormat="1" applyFont="1" applyFill="1" applyBorder="1" applyAlignment="1">
      <alignment horizontal="center" vertical="center" wrapText="1"/>
    </xf>
    <xf numFmtId="14" fontId="7" fillId="7" borderId="21" xfId="0" applyNumberFormat="1" applyFont="1" applyFill="1" applyBorder="1" applyAlignment="1">
      <alignment horizontal="center" vertical="center" wrapText="1"/>
    </xf>
    <xf numFmtId="14" fontId="7" fillId="7" borderId="22" xfId="0" applyNumberFormat="1" applyFont="1" applyFill="1" applyBorder="1" applyAlignment="1">
      <alignment horizontal="center" vertical="center" wrapText="1"/>
    </xf>
    <xf numFmtId="14" fontId="7" fillId="4" borderId="20" xfId="0" applyNumberFormat="1" applyFont="1" applyFill="1" applyBorder="1" applyAlignment="1">
      <alignment horizontal="center" vertical="center"/>
    </xf>
    <xf numFmtId="14" fontId="7" fillId="4" borderId="22" xfId="0" applyNumberFormat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14" fontId="7" fillId="5" borderId="20" xfId="0" applyNumberFormat="1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14" fontId="7" fillId="5" borderId="21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14" fontId="7" fillId="5" borderId="18" xfId="0" applyNumberFormat="1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14" fontId="0" fillId="5" borderId="18" xfId="0" applyNumberFormat="1" applyFont="1" applyFill="1" applyBorder="1" applyAlignment="1">
      <alignment horizontal="center" vertical="center"/>
    </xf>
    <xf numFmtId="0" fontId="5" fillId="16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4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0" fillId="15" borderId="66" xfId="0" applyFont="1" applyFill="1" applyBorder="1" applyAlignment="1">
      <alignment horizontal="center" vertical="center" wrapText="1"/>
    </xf>
    <xf numFmtId="0" fontId="4" fillId="16" borderId="6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/>
    </xf>
    <xf numFmtId="4" fontId="10" fillId="15" borderId="34" xfId="0" applyNumberFormat="1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68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/>
    </xf>
    <xf numFmtId="0" fontId="10" fillId="15" borderId="62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10" fillId="15" borderId="69" xfId="0" applyNumberFormat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20" borderId="43" xfId="0" applyFont="1" applyFill="1" applyBorder="1" applyAlignment="1">
      <alignment horizontal="center"/>
    </xf>
    <xf numFmtId="0" fontId="14" fillId="20" borderId="45" xfId="0" applyFont="1" applyFill="1" applyBorder="1" applyAlignment="1">
      <alignment horizontal="center"/>
    </xf>
    <xf numFmtId="0" fontId="14" fillId="20" borderId="44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4" fillId="20" borderId="43" xfId="0" applyFont="1" applyFill="1" applyBorder="1" applyAlignment="1">
      <alignment horizontal="center" wrapText="1"/>
    </xf>
    <xf numFmtId="0" fontId="14" fillId="20" borderId="45" xfId="0" applyFont="1" applyFill="1" applyBorder="1" applyAlignment="1">
      <alignment horizontal="center" wrapText="1"/>
    </xf>
    <xf numFmtId="0" fontId="14" fillId="20" borderId="44" xfId="0" applyFont="1" applyFill="1" applyBorder="1" applyAlignment="1">
      <alignment horizontal="center" wrapText="1"/>
    </xf>
    <xf numFmtId="0" fontId="1" fillId="21" borderId="43" xfId="0" applyFont="1" applyFill="1" applyBorder="1" applyAlignment="1">
      <alignment horizontal="center" vertical="center"/>
    </xf>
    <xf numFmtId="0" fontId="1" fillId="21" borderId="45" xfId="0" applyFont="1" applyFill="1" applyBorder="1" applyAlignment="1">
      <alignment horizontal="center" vertical="center"/>
    </xf>
    <xf numFmtId="0" fontId="1" fillId="21" borderId="44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19" borderId="18" xfId="0" applyFont="1" applyFill="1" applyBorder="1" applyAlignment="1">
      <alignment horizontal="center"/>
    </xf>
    <xf numFmtId="0" fontId="4" fillId="16" borderId="1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0" borderId="14" xfId="0" applyFont="1" applyBorder="1" applyAlignment="1"/>
    <xf numFmtId="0" fontId="1" fillId="2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0" fillId="5" borderId="29" xfId="0" applyFont="1" applyFill="1" applyBorder="1" applyAlignment="1">
      <alignment horizontal="center"/>
    </xf>
    <xf numFmtId="14" fontId="0" fillId="5" borderId="22" xfId="0" applyNumberFormat="1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14" fontId="0" fillId="5" borderId="18" xfId="0" applyNumberFormat="1" applyFont="1" applyFill="1" applyBorder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0" fillId="15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 de Sentencias Definitivas y Personas condenadas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pieChart>
        <c:varyColors val="1"/>
        <c:ser>
          <c:idx val="0"/>
          <c:order val="0"/>
          <c:spPr>
            <a:gradFill flip="none" rotWithShape="1">
              <a:gsLst>
                <a:gs pos="85000">
                  <a:srgbClr val="D99593"/>
                </a:gs>
                <a:gs pos="43000">
                  <a:schemeClr val="tx1">
                    <a:lumMod val="85000"/>
                    <a:lumOff val="15000"/>
                  </a:schemeClr>
                </a:gs>
                <a:gs pos="63000">
                  <a:schemeClr val="accent2">
                    <a:lumMod val="97000"/>
                    <a:lumOff val="3000"/>
                  </a:schemeClr>
                </a:gs>
                <a:gs pos="23000">
                  <a:schemeClr val="accent2">
                    <a:lumMod val="60000"/>
                    <a:lumOff val="40000"/>
                  </a:schemeClr>
                </a:gs>
              </a:gsLst>
              <a:lin ang="13500000" scaled="1"/>
              <a:tileRect/>
            </a:gradFill>
            <a:effectLst>
              <a:innerShdw blurRad="762000" dist="1117600" dir="11160000">
                <a:schemeClr val="accent3">
                  <a:lumMod val="20000"/>
                  <a:lumOff val="80000"/>
                  <a:alpha val="99000"/>
                </a:schemeClr>
              </a:innerShdw>
              <a:softEdge rad="812800"/>
            </a:effectLst>
            <a:scene3d>
              <a:camera prst="orthographicFront"/>
              <a:lightRig rig="freezing" dir="t"/>
            </a:scene3d>
            <a:sp3d prstMaterial="translucentPowder">
              <a:bevelT w="139700" h="139700" prst="divot"/>
              <a:bevelB w="139700" h="139700" prst="divot"/>
            </a:sp3d>
          </c:spPr>
          <c:dPt>
            <c:idx val="0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9F-4A1E-B72C-6A076F2FBEDF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9F-4A1E-B72C-6A076F2FBEDF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9F-4A1E-B72C-6A076F2FBEDF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9F-4A1E-B72C-6A076F2FBEDF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9F-4A1E-B72C-6A076F2FBEDF}"/>
              </c:ext>
            </c:extLst>
          </c:dPt>
          <c:dPt>
            <c:idx val="5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9F-4A1E-B72C-6A076F2FBEDF}"/>
              </c:ext>
            </c:extLst>
          </c:dPt>
          <c:dPt>
            <c:idx val="6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29F-4A1E-B72C-6A076F2FBEDF}"/>
              </c:ext>
            </c:extLst>
          </c:dPt>
          <c:dPt>
            <c:idx val="7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29F-4A1E-B72C-6A076F2FBEDF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29F-4A1E-B72C-6A076F2FBEDF}"/>
              </c:ext>
            </c:extLst>
          </c:dPt>
          <c:dPt>
            <c:idx val="9"/>
            <c:bubble3D val="0"/>
            <c:spPr>
              <a:gradFill flip="none" rotWithShape="1">
                <a:gsLst>
                  <a:gs pos="85000">
                    <a:srgbClr val="D99593"/>
                  </a:gs>
                  <a:gs pos="43000">
                    <a:schemeClr val="tx1">
                      <a:lumMod val="85000"/>
                      <a:lumOff val="15000"/>
                    </a:schemeClr>
                  </a:gs>
                  <a:gs pos="63000">
                    <a:schemeClr val="accent2">
                      <a:lumMod val="97000"/>
                      <a:lumOff val="3000"/>
                    </a:schemeClr>
                  </a:gs>
                  <a:gs pos="23000">
                    <a:schemeClr val="accent2">
                      <a:lumMod val="60000"/>
                      <a:lumOff val="40000"/>
                    </a:schemeClr>
                  </a:gs>
                </a:gsLst>
                <a:lin ang="13500000" scaled="1"/>
                <a:tileRect/>
              </a:gradFill>
              <a:ln w="19050">
                <a:solidFill>
                  <a:schemeClr val="lt1"/>
                </a:solidFill>
              </a:ln>
              <a:effectLst>
                <a:innerShdw blurRad="762000" dist="1117600" dir="11160000">
                  <a:schemeClr val="accent3">
                    <a:lumMod val="20000"/>
                    <a:lumOff val="80000"/>
                    <a:alpha val="99000"/>
                  </a:schemeClr>
                </a:innerShdw>
                <a:softEdge rad="812800"/>
              </a:effectLst>
              <a:scene3d>
                <a:camera prst="orthographicFront"/>
                <a:lightRig rig="freezing" dir="t"/>
              </a:scene3d>
              <a:sp3d prstMaterial="translucentPowder">
                <a:bevelT w="139700" h="139700" prst="divot"/>
                <a:bevelB w="139700" h="139700" prst="divo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D59-4D41-A898-02E8C7C7C99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CONSOLIDADO!$C$56:$L$56</c:f>
              <c:strCache>
                <c:ptCount val="5"/>
                <c:pt idx="0">
                  <c:v>CANTIDAD DE PERSONAS CONDENADAS</c:v>
                </c:pt>
                <c:pt idx="4">
                  <c:v>CANTIDAD DE SENTENCIAS</c:v>
                </c:pt>
              </c:strCache>
            </c:strRef>
          </c:cat>
          <c:val>
            <c:numRef>
              <c:f>CONSOLIDADO!$C$57:$L$57</c:f>
              <c:numCache>
                <c:formatCode>General</c:formatCode>
                <c:ptCount val="10"/>
                <c:pt idx="0">
                  <c:v>76</c:v>
                </c:pt>
                <c:pt idx="4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AA-49EF-A7FC-388D2554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4">
            <a:lumMod val="20000"/>
            <a:lumOff val="80000"/>
          </a:schemeClr>
        </a:gs>
        <a:gs pos="46000">
          <a:schemeClr val="accent4">
            <a:lumMod val="40000"/>
            <a:lumOff val="60000"/>
          </a:schemeClr>
        </a:gs>
        <a:gs pos="100000">
          <a:schemeClr val="accent4">
            <a:lumMod val="60000"/>
          </a:schemeClr>
        </a:gs>
      </a:gsLst>
      <a:path path="circle">
        <a:fillToRect l="100000" b="100000"/>
      </a:path>
      <a:tileRect t="-100000" r="-10000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CANTIDAD DE PERSONAS CONDENADAS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40000"/>
                    <a:lumOff val="60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100000" b="100000"/>
              </a:path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CONSOLIDADO!$B$15:$L$15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CONSOLIDADO!$B$16:$L$16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12</c:v>
                </c:pt>
                <c:pt idx="6">
                  <c:v>14</c:v>
                </c:pt>
                <c:pt idx="7">
                  <c:v>4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B-4C8C-98A3-E096131A30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59344560"/>
        <c:axId val="139169984"/>
      </c:barChart>
      <c:catAx>
        <c:axId val="25934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PY"/>
          </a:p>
        </c:txPr>
        <c:crossAx val="139169984"/>
        <c:crosses val="autoZero"/>
        <c:auto val="1"/>
        <c:lblAlgn val="ctr"/>
        <c:lblOffset val="100"/>
        <c:noMultiLvlLbl val="0"/>
      </c:catAx>
      <c:valAx>
        <c:axId val="139169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934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outerShdw blurRad="165100" dist="139700" dir="10440000" algn="ctr" rotWithShape="0">
        <a:srgbClr val="000000">
          <a:alpha val="73000"/>
        </a:srgbClr>
      </a:outerShdw>
    </a:effectLst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CANTIDAD DE S.D.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40000"/>
                    <a:lumOff val="60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100000" b="100000"/>
              </a:path>
            </a:gra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outerShdw blurRad="50800" dist="50800" dir="5400000" algn="ctr" rotWithShape="0">
                <a:srgbClr val="000000">
                  <a:alpha val="96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152400" h="50800" prst="softRound"/>
              <a:bevelB prst="slope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>
                <a:outerShdw blurRad="50800" dist="50800" dir="5400000" algn="ctr" rotWithShape="0">
                  <a:srgbClr val="000000">
                    <a:alpha val="90000"/>
                  </a:srgbClr>
                </a:outerShdw>
              </a:effectLst>
            </c:spPr>
            <c:trendlineType val="linear"/>
            <c:dispRSqr val="0"/>
            <c:dispEq val="0"/>
          </c:trendline>
          <c:cat>
            <c:numRef>
              <c:f>CONSOLIDADO!$B$37:$K$37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CONSOLIDADO!$B$38:$K$38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90-451D-B897-835449F907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65929904"/>
        <c:axId val="265930464"/>
      </c:barChart>
      <c:catAx>
        <c:axId val="26592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265930464"/>
        <c:crosses val="autoZero"/>
        <c:auto val="1"/>
        <c:lblAlgn val="ctr"/>
        <c:lblOffset val="100"/>
        <c:noMultiLvlLbl val="0"/>
      </c:catAx>
      <c:valAx>
        <c:axId val="2659304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592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63500" dir="5400000" algn="ctr" rotWithShape="0">
        <a:srgbClr val="000000">
          <a:alpha val="92000"/>
        </a:srgbClr>
      </a:outerShdw>
    </a:effectLst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PROMEDIO DE AÑOS DE CONDENA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CONSOLIDADO!$C$79:$L$79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CONSOLIDADO!$C$80:$L$80</c:f>
              <c:numCache>
                <c:formatCode>General</c:formatCode>
                <c:ptCount val="10"/>
                <c:pt idx="0">
                  <c:v>14</c:v>
                </c:pt>
                <c:pt idx="1">
                  <c:v>3.9</c:v>
                </c:pt>
                <c:pt idx="2">
                  <c:v>4.4000000000000004</c:v>
                </c:pt>
                <c:pt idx="3">
                  <c:v>7.6</c:v>
                </c:pt>
                <c:pt idx="4">
                  <c:v>7.9</c:v>
                </c:pt>
                <c:pt idx="5">
                  <c:v>3.7</c:v>
                </c:pt>
                <c:pt idx="6">
                  <c:v>6.2</c:v>
                </c:pt>
                <c:pt idx="7">
                  <c:v>2</c:v>
                </c:pt>
                <c:pt idx="8">
                  <c:v>5.8</c:v>
                </c:pt>
                <c:pt idx="9" formatCode="0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1B6-BDB7-1EF6228AD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932704"/>
        <c:axId val="265933264"/>
      </c:areaChart>
      <c:catAx>
        <c:axId val="2659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265933264"/>
        <c:crosses val="autoZero"/>
        <c:auto val="1"/>
        <c:lblAlgn val="ctr"/>
        <c:lblOffset val="100"/>
        <c:noMultiLvlLbl val="0"/>
      </c:catAx>
      <c:valAx>
        <c:axId val="2659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26593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accent4">
            <a:lumMod val="5000"/>
            <a:lumOff val="95000"/>
          </a:schemeClr>
        </a:gs>
        <a:gs pos="74000">
          <a:schemeClr val="accent4">
            <a:lumMod val="45000"/>
            <a:lumOff val="55000"/>
          </a:schemeClr>
        </a:gs>
        <a:gs pos="83000">
          <a:schemeClr val="accent4">
            <a:lumMod val="45000"/>
            <a:lumOff val="55000"/>
          </a:schemeClr>
        </a:gs>
        <a:gs pos="100000">
          <a:schemeClr val="accent4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CONDENADOS DESAGREGADOS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pieChart>
        <c:varyColors val="1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</c:spPr>
          <c:dPt>
            <c:idx val="0"/>
            <c:bubble3D val="0"/>
            <c:spPr>
              <a:gradFill>
                <a:gsLst>
                  <a:gs pos="0">
                    <a:schemeClr val="bg1">
                      <a:lumMod val="75000"/>
                    </a:schemeClr>
                  </a:gs>
                  <a:gs pos="23000">
                    <a:schemeClr val="accent1">
                      <a:lumMod val="50000"/>
                    </a:schemeClr>
                  </a:gs>
                  <a:gs pos="69000">
                    <a:schemeClr val="bg2">
                      <a:lumMod val="65000"/>
                    </a:schemeClr>
                  </a:gs>
                  <a:gs pos="97000">
                    <a:schemeClr val="accent1">
                      <a:lumMod val="75000"/>
                    </a:schemeClr>
                  </a:gs>
                </a:gsLst>
                <a:path path="circle">
                  <a:fillToRect l="50000" t="50000" r="50000" b="50000"/>
                </a:path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41-4D30-AD75-26DC0D2092D6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7F7-4BD7-BEA3-FAA8C67A36C7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7F7-4BD7-BEA3-FAA8C67A36C7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7F7-4BD7-BEA3-FAA8C67A36C7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7F7-4BD7-BEA3-FAA8C67A36C7}"/>
              </c:ext>
            </c:extLst>
          </c:dPt>
          <c:dPt>
            <c:idx val="5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7F7-4BD7-BEA3-FAA8C67A36C7}"/>
              </c:ext>
            </c:extLst>
          </c:dPt>
          <c:dPt>
            <c:idx val="6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7F7-4BD7-BEA3-FAA8C67A36C7}"/>
              </c:ext>
            </c:extLst>
          </c:dPt>
          <c:dPt>
            <c:idx val="7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7F7-4BD7-BEA3-FAA8C67A36C7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7F7-4BD7-BEA3-FAA8C67A36C7}"/>
              </c:ext>
            </c:extLst>
          </c:dPt>
          <c:dPt>
            <c:idx val="9"/>
            <c:bubble3D val="0"/>
            <c:spPr>
              <a:gradFill flip="none" rotWithShape="1">
                <a:gsLst>
                  <a:gs pos="0">
                    <a:schemeClr val="accent4">
                      <a:lumMod val="89000"/>
                    </a:schemeClr>
                  </a:gs>
                  <a:gs pos="23000">
                    <a:schemeClr val="accent4">
                      <a:lumMod val="89000"/>
                    </a:schemeClr>
                  </a:gs>
                  <a:gs pos="69000">
                    <a:schemeClr val="accent4">
                      <a:lumMod val="75000"/>
                    </a:schemeClr>
                  </a:gs>
                  <a:gs pos="97000">
                    <a:schemeClr val="accent4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7F7-4BD7-BEA3-FAA8C67A36C7}"/>
              </c:ext>
            </c:extLst>
          </c:dPt>
          <c:dLbls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CONSOLIDADO!$B$105:$K$105</c:f>
              <c:strCache>
                <c:ptCount val="5"/>
                <c:pt idx="0">
                  <c:v>CANTIDAD DE HOMBRES CONDENADAS </c:v>
                </c:pt>
                <c:pt idx="4">
                  <c:v>CANTIDAD DE MUJERES CONDENADAS</c:v>
                </c:pt>
              </c:strCache>
            </c:strRef>
          </c:cat>
          <c:val>
            <c:numRef>
              <c:f>CONSOLIDADO!$B$106:$K$106</c:f>
              <c:numCache>
                <c:formatCode>General</c:formatCode>
                <c:ptCount val="10"/>
                <c:pt idx="0">
                  <c:v>54</c:v>
                </c:pt>
                <c:pt idx="4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41-4D30-AD75-26DC0D20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4">
            <a:lumMod val="5000"/>
            <a:lumOff val="95000"/>
          </a:schemeClr>
        </a:gs>
        <a:gs pos="74000">
          <a:schemeClr val="accent4">
            <a:lumMod val="45000"/>
            <a:lumOff val="55000"/>
          </a:schemeClr>
        </a:gs>
        <a:gs pos="83000">
          <a:schemeClr val="accent4">
            <a:lumMod val="45000"/>
            <a:lumOff val="55000"/>
          </a:schemeClr>
        </a:gs>
        <a:gs pos="100000">
          <a:schemeClr val="accent4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82000"/>
        </a:srgbClr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166871</xdr:colOff>
      <xdr:row>0</xdr:row>
      <xdr:rowOff>160847</xdr:rowOff>
    </xdr:from>
    <xdr:ext cx="2126815" cy="835068"/>
    <xdr:pic>
      <xdr:nvPicPr>
        <xdr:cNvPr id="5" name="image2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8871" y="160847"/>
          <a:ext cx="2126815" cy="835068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473995</xdr:colOff>
      <xdr:row>1</xdr:row>
      <xdr:rowOff>44126</xdr:rowOff>
    </xdr:from>
    <xdr:ext cx="1438275" cy="609600"/>
    <xdr:pic>
      <xdr:nvPicPr>
        <xdr:cNvPr id="6" name="image1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6359" y="234626"/>
          <a:ext cx="1438275" cy="609600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16961</xdr:colOff>
      <xdr:row>58</xdr:row>
      <xdr:rowOff>37578</xdr:rowOff>
    </xdr:from>
    <xdr:to>
      <xdr:col>12</xdr:col>
      <xdr:colOff>913357</xdr:colOff>
      <xdr:row>72</xdr:row>
      <xdr:rowOff>40710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B22715CD-28BB-425C-9113-B8F54E32B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16962</xdr:colOff>
      <xdr:row>17</xdr:row>
      <xdr:rowOff>24528</xdr:rowOff>
    </xdr:from>
    <xdr:to>
      <xdr:col>11</xdr:col>
      <xdr:colOff>952500</xdr:colOff>
      <xdr:row>34</xdr:row>
      <xdr:rowOff>26095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B622B69-2FCA-49F6-85F4-FCB305F5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747647</xdr:colOff>
      <xdr:row>39</xdr:row>
      <xdr:rowOff>63675</xdr:rowOff>
    </xdr:from>
    <xdr:to>
      <xdr:col>11</xdr:col>
      <xdr:colOff>926404</xdr:colOff>
      <xdr:row>53</xdr:row>
      <xdr:rowOff>66806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6915EA7A-B411-4EAB-97D2-82BE2EDAE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734598</xdr:colOff>
      <xdr:row>82</xdr:row>
      <xdr:rowOff>102818</xdr:rowOff>
    </xdr:from>
    <xdr:to>
      <xdr:col>12</xdr:col>
      <xdr:colOff>348249</xdr:colOff>
      <xdr:row>96</xdr:row>
      <xdr:rowOff>105949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8FF9230-3F96-4F59-9428-523CD4B60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39144</xdr:colOff>
      <xdr:row>107</xdr:row>
      <xdr:rowOff>181105</xdr:rowOff>
    </xdr:from>
    <xdr:to>
      <xdr:col>13</xdr:col>
      <xdr:colOff>0</xdr:colOff>
      <xdr:row>121</xdr:row>
      <xdr:rowOff>184236</xdr:rowOff>
    </xdr:to>
    <xdr:graphicFrame macro="">
      <xdr:nvGraphicFramePr>
        <xdr:cNvPr id="11" name="Gráfico 10">
          <a:extLst>
            <a:ext uri="{FF2B5EF4-FFF2-40B4-BE49-F238E27FC236}">
              <a16:creationId xmlns="" xmlns:a16="http://schemas.microsoft.com/office/drawing/2014/main" id="{C962CACA-948C-48A3-A896-3DECC6DB8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06"/>
  <sheetViews>
    <sheetView tabSelected="1" zoomScale="71" zoomScaleNormal="71" workbookViewId="0">
      <selection activeCell="O100" sqref="O100"/>
    </sheetView>
  </sheetViews>
  <sheetFormatPr baseColWidth="10" defaultRowHeight="15" x14ac:dyDescent="0.25"/>
  <cols>
    <col min="1" max="1" width="11.42578125" style="6"/>
    <col min="2" max="2" width="9" customWidth="1"/>
    <col min="3" max="3" width="10.85546875" customWidth="1"/>
    <col min="4" max="4" width="12.42578125" customWidth="1"/>
    <col min="5" max="5" width="9.7109375" customWidth="1"/>
    <col min="6" max="6" width="12" customWidth="1"/>
    <col min="7" max="7" width="10.28515625" customWidth="1"/>
    <col min="8" max="8" width="9.5703125" style="2" customWidth="1"/>
    <col min="9" max="9" width="11.140625" style="6" customWidth="1"/>
    <col min="10" max="11" width="10.28515625" style="6" customWidth="1"/>
    <col min="12" max="12" width="9.7109375" customWidth="1"/>
    <col min="13" max="13" width="15.140625" customWidth="1"/>
    <col min="14" max="14" width="37" customWidth="1"/>
    <col min="15" max="15" width="30.42578125" customWidth="1"/>
  </cols>
  <sheetData>
    <row r="1" spans="1:13" s="2" customFormat="1" x14ac:dyDescent="0.25">
      <c r="A1" s="6"/>
      <c r="I1" s="6"/>
      <c r="J1" s="6"/>
      <c r="K1" s="6"/>
    </row>
    <row r="2" spans="1:13" s="4" customFormat="1" x14ac:dyDescent="0.25">
      <c r="A2" s="6"/>
      <c r="I2" s="6"/>
      <c r="J2" s="6"/>
      <c r="K2" s="6"/>
    </row>
    <row r="3" spans="1:13" s="4" customFormat="1" x14ac:dyDescent="0.25">
      <c r="A3" s="6"/>
      <c r="I3" s="6"/>
      <c r="J3" s="6"/>
      <c r="K3" s="6"/>
    </row>
    <row r="4" spans="1:13" s="2" customFormat="1" x14ac:dyDescent="0.25">
      <c r="A4" s="6"/>
      <c r="I4" s="6"/>
      <c r="J4" s="6"/>
      <c r="K4" s="6"/>
    </row>
    <row r="6" spans="1:13" s="80" customFormat="1" ht="15.75" thickBot="1" x14ac:dyDescent="0.3"/>
    <row r="7" spans="1:13" s="80" customFormat="1" ht="15" customHeight="1" x14ac:dyDescent="0.25">
      <c r="B7" s="190" t="s">
        <v>352</v>
      </c>
      <c r="C7" s="191"/>
      <c r="D7" s="191"/>
      <c r="E7" s="191"/>
      <c r="F7" s="191"/>
      <c r="G7" s="191"/>
      <c r="H7" s="191"/>
      <c r="I7" s="191"/>
      <c r="J7" s="191"/>
      <c r="K7" s="191"/>
      <c r="L7" s="192"/>
    </row>
    <row r="8" spans="1:13" s="80" customFormat="1" x14ac:dyDescent="0.25">
      <c r="B8" s="193"/>
      <c r="C8" s="194"/>
      <c r="D8" s="194"/>
      <c r="E8" s="194"/>
      <c r="F8" s="194"/>
      <c r="G8" s="194"/>
      <c r="H8" s="194"/>
      <c r="I8" s="194"/>
      <c r="J8" s="194"/>
      <c r="K8" s="194"/>
      <c r="L8" s="195"/>
    </row>
    <row r="9" spans="1:13" s="80" customFormat="1" x14ac:dyDescent="0.25">
      <c r="B9" s="193"/>
      <c r="C9" s="194"/>
      <c r="D9" s="194"/>
      <c r="E9" s="194"/>
      <c r="F9" s="194"/>
      <c r="G9" s="194"/>
      <c r="H9" s="194"/>
      <c r="I9" s="194"/>
      <c r="J9" s="194"/>
      <c r="K9" s="194"/>
      <c r="L9" s="195"/>
    </row>
    <row r="10" spans="1:13" s="80" customFormat="1" ht="15.75" thickBot="1" x14ac:dyDescent="0.3">
      <c r="B10" s="196"/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1:13" s="86" customFormat="1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3" s="86" customFormat="1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3" s="86" customFormat="1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3" s="80" customFormat="1" ht="18.75" x14ac:dyDescent="0.4">
      <c r="B14" s="184" t="s">
        <v>253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</row>
    <row r="15" spans="1:13" s="80" customFormat="1" ht="30.75" customHeight="1" x14ac:dyDescent="0.25">
      <c r="B15" s="90">
        <v>2015</v>
      </c>
      <c r="C15" s="90">
        <v>2016</v>
      </c>
      <c r="D15" s="90">
        <v>2017</v>
      </c>
      <c r="E15" s="90">
        <v>2018</v>
      </c>
      <c r="F15" s="90">
        <v>2019</v>
      </c>
      <c r="G15" s="90">
        <v>2020</v>
      </c>
      <c r="H15" s="90">
        <v>2021</v>
      </c>
      <c r="I15" s="90">
        <v>2022</v>
      </c>
      <c r="J15" s="90">
        <v>2023</v>
      </c>
      <c r="K15" s="90">
        <v>2024</v>
      </c>
      <c r="L15" s="169">
        <v>2025</v>
      </c>
      <c r="M15" s="90" t="s">
        <v>137</v>
      </c>
    </row>
    <row r="16" spans="1:13" s="80" customFormat="1" ht="34.5" customHeight="1" x14ac:dyDescent="0.25">
      <c r="B16" s="81">
        <v>3</v>
      </c>
      <c r="C16" s="81">
        <v>3</v>
      </c>
      <c r="D16" s="81">
        <v>10</v>
      </c>
      <c r="E16" s="81">
        <v>3</v>
      </c>
      <c r="F16" s="81">
        <v>4</v>
      </c>
      <c r="G16" s="81">
        <v>12</v>
      </c>
      <c r="H16" s="81">
        <v>14</v>
      </c>
      <c r="I16" s="81">
        <v>4</v>
      </c>
      <c r="J16" s="81">
        <v>8</v>
      </c>
      <c r="K16" s="81">
        <v>10</v>
      </c>
      <c r="L16" s="166">
        <v>5</v>
      </c>
      <c r="M16" s="82">
        <f>SUM(B16:L16)</f>
        <v>76</v>
      </c>
    </row>
    <row r="17" spans="1:19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P17" s="18"/>
    </row>
    <row r="18" spans="1:19" s="2" customFormat="1" x14ac:dyDescent="0.25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9" s="2" customFormat="1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S19" s="49"/>
    </row>
    <row r="20" spans="1:19" s="2" customFormat="1" x14ac:dyDescent="0.25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9" s="2" customFormat="1" x14ac:dyDescent="0.25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9" s="2" customFormat="1" x14ac:dyDescent="0.25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9" s="2" customFormat="1" x14ac:dyDescent="0.2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9" s="2" customFormat="1" x14ac:dyDescent="0.25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9" s="2" customFormat="1" x14ac:dyDescent="0.25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9" s="2" customFormat="1" x14ac:dyDescent="0.25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9" s="2" customFormat="1" x14ac:dyDescent="0.25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9" s="2" customFormat="1" x14ac:dyDescent="0.25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9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O29" s="145"/>
    </row>
    <row r="30" spans="1:19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9" s="6" customForma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9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3" s="6" customForma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s="6" customForma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s="6" customForma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3" s="80" customFormat="1" ht="31.5" customHeight="1" x14ac:dyDescent="0.4">
      <c r="B36" s="184" t="s">
        <v>254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</row>
    <row r="37" spans="2:13" s="80" customFormat="1" x14ac:dyDescent="0.25">
      <c r="B37" s="91">
        <v>2015</v>
      </c>
      <c r="C37" s="91">
        <v>2016</v>
      </c>
      <c r="D37" s="91">
        <v>2017</v>
      </c>
      <c r="E37" s="91">
        <v>2018</v>
      </c>
      <c r="F37" s="91">
        <v>2019</v>
      </c>
      <c r="G37" s="91">
        <v>2020</v>
      </c>
      <c r="H37" s="91">
        <v>2021</v>
      </c>
      <c r="I37" s="91">
        <v>2022</v>
      </c>
      <c r="J37" s="91">
        <v>2023</v>
      </c>
      <c r="K37" s="91">
        <v>2024</v>
      </c>
      <c r="L37" s="168">
        <v>2025</v>
      </c>
      <c r="M37" s="91" t="s">
        <v>137</v>
      </c>
    </row>
    <row r="38" spans="2:13" s="80" customFormat="1" x14ac:dyDescent="0.25">
      <c r="B38" s="81">
        <v>1</v>
      </c>
      <c r="C38" s="81">
        <v>2</v>
      </c>
      <c r="D38" s="81">
        <v>7</v>
      </c>
      <c r="E38" s="81">
        <v>2</v>
      </c>
      <c r="F38" s="81">
        <v>2</v>
      </c>
      <c r="G38" s="81">
        <v>7</v>
      </c>
      <c r="H38" s="81">
        <v>8</v>
      </c>
      <c r="I38" s="81">
        <v>2</v>
      </c>
      <c r="J38" s="81">
        <v>6</v>
      </c>
      <c r="K38" s="81">
        <v>6</v>
      </c>
      <c r="L38" s="166">
        <v>4</v>
      </c>
      <c r="M38" s="81">
        <f>SUM(B38:L38)</f>
        <v>47</v>
      </c>
    </row>
    <row r="39" spans="2:13" s="80" customFormat="1" x14ac:dyDescent="0.25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</row>
    <row r="40" spans="2:13" s="80" customForma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55" spans="3:12" ht="15.75" thickBot="1" x14ac:dyDescent="0.3"/>
    <row r="56" spans="3:12" ht="90" customHeight="1" thickBot="1" x14ac:dyDescent="0.3">
      <c r="C56" s="199" t="s">
        <v>138</v>
      </c>
      <c r="D56" s="200"/>
      <c r="E56" s="200"/>
      <c r="F56" s="200"/>
      <c r="G56" s="200" t="s">
        <v>139</v>
      </c>
      <c r="H56" s="200"/>
      <c r="I56" s="200"/>
      <c r="J56" s="200"/>
      <c r="K56" s="200"/>
      <c r="L56" s="202"/>
    </row>
    <row r="57" spans="3:12" x14ac:dyDescent="0.25">
      <c r="C57" s="201">
        <f>+M16</f>
        <v>76</v>
      </c>
      <c r="D57" s="201"/>
      <c r="E57" s="201"/>
      <c r="F57" s="201"/>
      <c r="G57" s="201">
        <f>+M38</f>
        <v>47</v>
      </c>
      <c r="H57" s="201"/>
      <c r="I57" s="201"/>
      <c r="J57" s="201"/>
      <c r="K57" s="201"/>
      <c r="L57" s="201"/>
    </row>
    <row r="58" spans="3:12" x14ac:dyDescent="0.25">
      <c r="C58" s="3"/>
      <c r="D58" s="3"/>
    </row>
    <row r="59" spans="3:12" x14ac:dyDescent="0.25">
      <c r="C59" s="2"/>
      <c r="D59" s="2"/>
    </row>
    <row r="60" spans="3:12" x14ac:dyDescent="0.25">
      <c r="C60" s="2"/>
      <c r="D60" s="2"/>
    </row>
    <row r="61" spans="3:12" x14ac:dyDescent="0.25">
      <c r="C61" s="2"/>
      <c r="D61" s="2"/>
    </row>
    <row r="62" spans="3:12" x14ac:dyDescent="0.25">
      <c r="C62" s="2"/>
      <c r="D62" s="2"/>
    </row>
    <row r="63" spans="3:12" x14ac:dyDescent="0.25">
      <c r="C63" s="2"/>
      <c r="D63" s="2"/>
    </row>
    <row r="64" spans="3:12" x14ac:dyDescent="0.25">
      <c r="C64" s="2"/>
      <c r="D64" s="2"/>
    </row>
    <row r="65" spans="3:14" x14ac:dyDescent="0.25">
      <c r="C65" s="2"/>
      <c r="D65" s="2"/>
    </row>
    <row r="66" spans="3:14" x14ac:dyDescent="0.25">
      <c r="C66" s="2"/>
      <c r="D66" s="2"/>
    </row>
    <row r="67" spans="3:14" x14ac:dyDescent="0.25">
      <c r="C67" s="2"/>
      <c r="D67" s="2"/>
    </row>
    <row r="68" spans="3:14" x14ac:dyDescent="0.25">
      <c r="C68" s="2"/>
      <c r="D68" s="2"/>
    </row>
    <row r="72" spans="3:14" x14ac:dyDescent="0.25">
      <c r="C72" s="6"/>
      <c r="D72" s="6"/>
    </row>
    <row r="74" spans="3:14" ht="15.75" thickBot="1" x14ac:dyDescent="0.3"/>
    <row r="75" spans="3:14" ht="15.75" thickBot="1" x14ac:dyDescent="0.3">
      <c r="C75" s="185" t="s">
        <v>262</v>
      </c>
      <c r="D75" s="186"/>
      <c r="E75" s="186"/>
      <c r="F75" s="187"/>
      <c r="G75" s="188">
        <f>+N80</f>
        <v>5.790909090909091</v>
      </c>
      <c r="H75" s="189"/>
    </row>
    <row r="78" spans="3:14" ht="18.75" x14ac:dyDescent="0.4">
      <c r="C78" s="184" t="s">
        <v>278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</row>
    <row r="79" spans="3:14" x14ac:dyDescent="0.25">
      <c r="C79" s="91">
        <v>2015</v>
      </c>
      <c r="D79" s="91">
        <v>2016</v>
      </c>
      <c r="E79" s="91">
        <v>2017</v>
      </c>
      <c r="F79" s="91">
        <v>2018</v>
      </c>
      <c r="G79" s="91">
        <v>2019</v>
      </c>
      <c r="H79" s="91">
        <v>2020</v>
      </c>
      <c r="I79" s="91">
        <v>2021</v>
      </c>
      <c r="J79" s="91">
        <v>2022</v>
      </c>
      <c r="K79" s="91">
        <v>2023</v>
      </c>
      <c r="L79" s="91">
        <v>2024</v>
      </c>
      <c r="M79" s="168">
        <v>2025</v>
      </c>
      <c r="N79" s="91" t="s">
        <v>137</v>
      </c>
    </row>
    <row r="80" spans="3:14" x14ac:dyDescent="0.25">
      <c r="C80" s="81">
        <v>14</v>
      </c>
      <c r="D80" s="81">
        <v>3.9</v>
      </c>
      <c r="E80" s="81">
        <v>4.4000000000000004</v>
      </c>
      <c r="F80" s="81">
        <v>7.6</v>
      </c>
      <c r="G80" s="81">
        <v>7.9</v>
      </c>
      <c r="H80" s="81">
        <v>3.7</v>
      </c>
      <c r="I80" s="81">
        <v>6.2</v>
      </c>
      <c r="J80" s="81">
        <v>2</v>
      </c>
      <c r="K80" s="81">
        <v>5.8</v>
      </c>
      <c r="L80" s="144">
        <v>3.2</v>
      </c>
      <c r="M80" s="84">
        <v>5</v>
      </c>
      <c r="N80" s="144">
        <f>AVERAGE(C80:M80)</f>
        <v>5.790909090909091</v>
      </c>
    </row>
    <row r="100" spans="2:13" ht="18.75" x14ac:dyDescent="0.4">
      <c r="B100" s="184" t="s">
        <v>295</v>
      </c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</row>
    <row r="101" spans="2:13" x14ac:dyDescent="0.25">
      <c r="B101" s="90">
        <v>2015</v>
      </c>
      <c r="C101" s="90">
        <v>2016</v>
      </c>
      <c r="D101" s="90">
        <v>2017</v>
      </c>
      <c r="E101" s="90">
        <v>2018</v>
      </c>
      <c r="F101" s="90">
        <v>2019</v>
      </c>
      <c r="G101" s="90">
        <v>2020</v>
      </c>
      <c r="H101" s="90">
        <v>2021</v>
      </c>
      <c r="I101" s="90">
        <v>2022</v>
      </c>
      <c r="J101" s="90">
        <v>2023</v>
      </c>
      <c r="K101" s="90">
        <v>2024</v>
      </c>
      <c r="L101" s="169">
        <v>2025</v>
      </c>
      <c r="M101" s="90" t="s">
        <v>137</v>
      </c>
    </row>
    <row r="102" spans="2:13" x14ac:dyDescent="0.25">
      <c r="B102" s="81">
        <v>0</v>
      </c>
      <c r="C102" s="81">
        <v>0</v>
      </c>
      <c r="D102" s="81">
        <v>1</v>
      </c>
      <c r="E102" s="81">
        <v>0</v>
      </c>
      <c r="F102" s="81">
        <v>0</v>
      </c>
      <c r="G102" s="81">
        <v>0</v>
      </c>
      <c r="H102" s="81">
        <v>0</v>
      </c>
      <c r="I102" s="81">
        <v>1</v>
      </c>
      <c r="J102" s="81">
        <v>0</v>
      </c>
      <c r="K102" s="81">
        <v>1</v>
      </c>
      <c r="L102" s="167">
        <v>0</v>
      </c>
      <c r="M102" s="82">
        <f>SUM(B102:L102)</f>
        <v>3</v>
      </c>
    </row>
    <row r="104" spans="2:13" ht="15.75" thickBot="1" x14ac:dyDescent="0.3"/>
    <row r="105" spans="2:13" ht="15.75" thickBot="1" x14ac:dyDescent="0.3">
      <c r="B105" s="199" t="s">
        <v>305</v>
      </c>
      <c r="C105" s="200"/>
      <c r="D105" s="200"/>
      <c r="E105" s="200"/>
      <c r="F105" s="200" t="s">
        <v>306</v>
      </c>
      <c r="G105" s="200"/>
      <c r="H105" s="200"/>
      <c r="I105" s="200"/>
      <c r="J105" s="200"/>
      <c r="K105" s="202"/>
    </row>
    <row r="106" spans="2:13" ht="15.75" thickBot="1" x14ac:dyDescent="0.3">
      <c r="B106" s="203">
        <v>54</v>
      </c>
      <c r="C106" s="204"/>
      <c r="D106" s="204"/>
      <c r="E106" s="189"/>
      <c r="F106" s="204">
        <v>22</v>
      </c>
      <c r="G106" s="204"/>
      <c r="H106" s="204"/>
      <c r="I106" s="204"/>
      <c r="J106" s="204"/>
      <c r="K106" s="189"/>
    </row>
  </sheetData>
  <mergeCells count="15">
    <mergeCell ref="B100:L100"/>
    <mergeCell ref="B105:E105"/>
    <mergeCell ref="F105:K105"/>
    <mergeCell ref="B106:E106"/>
    <mergeCell ref="F106:K106"/>
    <mergeCell ref="C78:M78"/>
    <mergeCell ref="C75:F75"/>
    <mergeCell ref="G75:H75"/>
    <mergeCell ref="B7:L10"/>
    <mergeCell ref="C56:F56"/>
    <mergeCell ref="C57:F57"/>
    <mergeCell ref="G56:L56"/>
    <mergeCell ref="G57:L57"/>
    <mergeCell ref="B14:L14"/>
    <mergeCell ref="B36:L3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16"/>
  <sheetViews>
    <sheetView zoomScale="68" zoomScaleNormal="68" workbookViewId="0">
      <selection activeCell="E7" sqref="E7"/>
    </sheetView>
  </sheetViews>
  <sheetFormatPr baseColWidth="10" defaultRowHeight="15" x14ac:dyDescent="0.25"/>
  <cols>
    <col min="1" max="1" width="24.140625" style="154" customWidth="1"/>
    <col min="2" max="2" width="29.140625" style="154" customWidth="1"/>
    <col min="3" max="3" width="23.28515625" style="154" customWidth="1"/>
    <col min="4" max="4" width="45.140625" style="154" customWidth="1"/>
    <col min="5" max="5" width="24.7109375" style="154" bestFit="1" customWidth="1"/>
    <col min="6" max="6" width="18.7109375" style="154" customWidth="1"/>
    <col min="7" max="7" width="22" style="154" customWidth="1"/>
    <col min="8" max="8" width="42.85546875" style="154" customWidth="1"/>
    <col min="9" max="9" width="26.28515625" style="154" customWidth="1"/>
    <col min="10" max="10" width="14" style="154" customWidth="1"/>
    <col min="11" max="11" width="14.28515625" style="154" customWidth="1"/>
    <col min="12" max="12" width="33.42578125" style="154" customWidth="1"/>
  </cols>
  <sheetData>
    <row r="1" spans="1:15" s="6" customFormat="1" ht="18.75" x14ac:dyDescent="0.25">
      <c r="A1" s="294" t="s">
        <v>356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5" s="6" customFormat="1" ht="18.75" x14ac:dyDescent="0.25">
      <c r="A2" s="294" t="s">
        <v>355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77"/>
      <c r="N2" s="177"/>
    </row>
    <row r="3" spans="1:15" s="6" customFormat="1" ht="19.5" thickBot="1" x14ac:dyDescent="0.35">
      <c r="A3" s="207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5" s="9" customFormat="1" ht="90.75" customHeight="1" thickBot="1" x14ac:dyDescent="0.3">
      <c r="A4" s="98" t="s">
        <v>151</v>
      </c>
      <c r="B4" s="99" t="s">
        <v>152</v>
      </c>
      <c r="C4" s="100" t="s">
        <v>150</v>
      </c>
      <c r="D4" s="101" t="s">
        <v>146</v>
      </c>
      <c r="E4" s="101" t="s">
        <v>147</v>
      </c>
      <c r="F4" s="102" t="s">
        <v>148</v>
      </c>
      <c r="G4" s="101" t="s">
        <v>149</v>
      </c>
      <c r="H4" s="101" t="s">
        <v>145</v>
      </c>
      <c r="I4" s="103" t="s">
        <v>143</v>
      </c>
      <c r="J4" s="101" t="s">
        <v>142</v>
      </c>
      <c r="K4" s="99" t="s">
        <v>141</v>
      </c>
      <c r="L4" s="99" t="s">
        <v>140</v>
      </c>
      <c r="M4" s="8"/>
      <c r="N4" s="8"/>
      <c r="O4" s="8"/>
    </row>
    <row r="5" spans="1:15" s="5" customFormat="1" ht="67.5" customHeight="1" x14ac:dyDescent="0.25">
      <c r="A5" s="336" t="s">
        <v>1</v>
      </c>
      <c r="B5" s="73" t="s">
        <v>225</v>
      </c>
      <c r="C5" s="179" t="s">
        <v>212</v>
      </c>
      <c r="D5" s="73" t="s">
        <v>224</v>
      </c>
      <c r="E5" s="337">
        <v>43098</v>
      </c>
      <c r="F5" s="179" t="s">
        <v>208</v>
      </c>
      <c r="G5" s="77">
        <v>45040</v>
      </c>
      <c r="H5" s="73" t="s">
        <v>226</v>
      </c>
      <c r="I5" s="73" t="s">
        <v>216</v>
      </c>
      <c r="J5" s="179" t="s">
        <v>161</v>
      </c>
      <c r="K5" s="338">
        <v>7</v>
      </c>
      <c r="L5" s="74" t="s">
        <v>239</v>
      </c>
    </row>
    <row r="6" spans="1:15" s="5" customFormat="1" ht="79.5" customHeight="1" x14ac:dyDescent="0.25">
      <c r="A6" s="339" t="s">
        <v>1</v>
      </c>
      <c r="B6" s="178" t="s">
        <v>232</v>
      </c>
      <c r="C6" s="178" t="s">
        <v>213</v>
      </c>
      <c r="D6" s="43" t="s">
        <v>230</v>
      </c>
      <c r="E6" s="340">
        <v>43070</v>
      </c>
      <c r="F6" s="178" t="s">
        <v>209</v>
      </c>
      <c r="G6" s="182">
        <v>45128</v>
      </c>
      <c r="H6" s="42" t="s">
        <v>227</v>
      </c>
      <c r="I6" s="42" t="s">
        <v>217</v>
      </c>
      <c r="J6" s="178" t="s">
        <v>161</v>
      </c>
      <c r="K6" s="88">
        <v>13</v>
      </c>
      <c r="L6" s="74" t="s">
        <v>239</v>
      </c>
    </row>
    <row r="7" spans="1:15" s="5" customFormat="1" ht="65.25" customHeight="1" x14ac:dyDescent="0.25">
      <c r="A7" s="339" t="s">
        <v>1</v>
      </c>
      <c r="B7" s="178" t="s">
        <v>232</v>
      </c>
      <c r="C7" s="178" t="s">
        <v>213</v>
      </c>
      <c r="D7" s="43" t="s">
        <v>231</v>
      </c>
      <c r="E7" s="340">
        <v>43071</v>
      </c>
      <c r="F7" s="178" t="s">
        <v>209</v>
      </c>
      <c r="G7" s="182">
        <v>45128</v>
      </c>
      <c r="H7" s="42" t="s">
        <v>228</v>
      </c>
      <c r="I7" s="42" t="s">
        <v>218</v>
      </c>
      <c r="J7" s="178" t="s">
        <v>161</v>
      </c>
      <c r="K7" s="88">
        <v>5</v>
      </c>
      <c r="L7" s="74" t="s">
        <v>239</v>
      </c>
    </row>
    <row r="8" spans="1:15" s="5" customFormat="1" ht="57" customHeight="1" x14ac:dyDescent="0.25">
      <c r="A8" s="339" t="s">
        <v>1</v>
      </c>
      <c r="B8" s="43" t="s">
        <v>234</v>
      </c>
      <c r="C8" s="44" t="s">
        <v>214</v>
      </c>
      <c r="D8" s="42" t="s">
        <v>233</v>
      </c>
      <c r="E8" s="340">
        <v>42635</v>
      </c>
      <c r="F8" s="178" t="s">
        <v>210</v>
      </c>
      <c r="G8" s="182">
        <v>45183</v>
      </c>
      <c r="H8" s="42" t="s">
        <v>228</v>
      </c>
      <c r="I8" s="42" t="s">
        <v>219</v>
      </c>
      <c r="J8" s="178" t="s">
        <v>161</v>
      </c>
      <c r="K8" s="88">
        <v>5</v>
      </c>
      <c r="L8" s="74" t="s">
        <v>239</v>
      </c>
    </row>
    <row r="9" spans="1:15" s="5" customFormat="1" ht="53.25" customHeight="1" x14ac:dyDescent="0.25">
      <c r="A9" s="339" t="s">
        <v>1</v>
      </c>
      <c r="B9" s="43" t="s">
        <v>236</v>
      </c>
      <c r="C9" s="178" t="s">
        <v>215</v>
      </c>
      <c r="D9" s="43" t="s">
        <v>235</v>
      </c>
      <c r="E9" s="340">
        <v>43147</v>
      </c>
      <c r="F9" s="178" t="s">
        <v>211</v>
      </c>
      <c r="G9" s="182">
        <v>45196</v>
      </c>
      <c r="H9" s="178" t="s">
        <v>229</v>
      </c>
      <c r="I9" s="42" t="s">
        <v>220</v>
      </c>
      <c r="J9" s="178" t="s">
        <v>161</v>
      </c>
      <c r="K9" s="88">
        <v>5</v>
      </c>
      <c r="L9" s="74" t="s">
        <v>239</v>
      </c>
    </row>
    <row r="10" spans="1:15" s="5" customFormat="1" ht="74.25" customHeight="1" x14ac:dyDescent="0.25">
      <c r="A10" s="339" t="s">
        <v>1</v>
      </c>
      <c r="B10" s="43" t="s">
        <v>236</v>
      </c>
      <c r="C10" s="178" t="s">
        <v>215</v>
      </c>
      <c r="D10" s="43" t="s">
        <v>235</v>
      </c>
      <c r="E10" s="340">
        <v>43148</v>
      </c>
      <c r="F10" s="178" t="s">
        <v>211</v>
      </c>
      <c r="G10" s="182">
        <v>45196</v>
      </c>
      <c r="H10" s="178" t="s">
        <v>229</v>
      </c>
      <c r="I10" s="42" t="s">
        <v>221</v>
      </c>
      <c r="J10" s="178" t="s">
        <v>161</v>
      </c>
      <c r="K10" s="88">
        <v>5</v>
      </c>
      <c r="L10" s="74" t="s">
        <v>239</v>
      </c>
    </row>
    <row r="11" spans="1:15" s="5" customFormat="1" ht="58.5" customHeight="1" x14ac:dyDescent="0.25">
      <c r="A11" s="88" t="s">
        <v>1</v>
      </c>
      <c r="B11" s="89" t="s">
        <v>234</v>
      </c>
      <c r="C11" s="178" t="s">
        <v>215</v>
      </c>
      <c r="D11" s="43" t="s">
        <v>235</v>
      </c>
      <c r="E11" s="340">
        <v>43149</v>
      </c>
      <c r="F11" s="178" t="s">
        <v>211</v>
      </c>
      <c r="G11" s="182">
        <v>45196</v>
      </c>
      <c r="H11" s="180" t="s">
        <v>16</v>
      </c>
      <c r="I11" s="42" t="s">
        <v>222</v>
      </c>
      <c r="J11" s="178" t="s">
        <v>161</v>
      </c>
      <c r="K11" s="88">
        <v>4</v>
      </c>
      <c r="L11" s="74" t="s">
        <v>239</v>
      </c>
    </row>
    <row r="12" spans="1:15" s="5" customFormat="1" ht="48" customHeight="1" x14ac:dyDescent="0.25">
      <c r="A12" s="88" t="s">
        <v>1</v>
      </c>
      <c r="B12" s="43" t="s">
        <v>236</v>
      </c>
      <c r="C12" s="178" t="s">
        <v>257</v>
      </c>
      <c r="D12" s="89" t="s">
        <v>259</v>
      </c>
      <c r="E12" s="340">
        <v>42880</v>
      </c>
      <c r="F12" s="178" t="s">
        <v>256</v>
      </c>
      <c r="G12" s="182">
        <v>45222</v>
      </c>
      <c r="H12" s="180" t="s">
        <v>258</v>
      </c>
      <c r="I12" s="42" t="s">
        <v>255</v>
      </c>
      <c r="J12" s="178" t="s">
        <v>161</v>
      </c>
      <c r="K12" s="88">
        <v>3</v>
      </c>
      <c r="L12" s="88" t="s">
        <v>223</v>
      </c>
    </row>
    <row r="13" spans="1:15" s="5" customFormat="1" x14ac:dyDescent="0.2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341"/>
      <c r="L13" s="153"/>
    </row>
    <row r="14" spans="1:15" s="5" customFormat="1" x14ac:dyDescent="0.25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</row>
    <row r="15" spans="1:15" s="5" customFormat="1" x14ac:dyDescent="0.25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</row>
    <row r="16" spans="1:15" s="5" customFormat="1" x14ac:dyDescent="0.2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</row>
  </sheetData>
  <mergeCells count="3">
    <mergeCell ref="A1:L1"/>
    <mergeCell ref="A3:L3"/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4"/>
  <sheetViews>
    <sheetView zoomScale="74" zoomScaleNormal="74" workbookViewId="0">
      <selection activeCell="A3" sqref="A3:N3"/>
    </sheetView>
  </sheetViews>
  <sheetFormatPr baseColWidth="10" defaultRowHeight="15" x14ac:dyDescent="0.25"/>
  <cols>
    <col min="1" max="1" width="27.42578125" style="6" customWidth="1"/>
    <col min="2" max="2" width="29.140625" style="6" customWidth="1"/>
    <col min="3" max="3" width="23.28515625" style="6" customWidth="1"/>
    <col min="4" max="4" width="39.28515625" style="6" customWidth="1"/>
    <col min="5" max="5" width="24.5703125" style="154" customWidth="1"/>
    <col min="6" max="6" width="18.7109375" style="6" customWidth="1"/>
    <col min="7" max="7" width="22" style="6" customWidth="1"/>
    <col min="8" max="8" width="42.85546875" style="6" customWidth="1"/>
    <col min="9" max="9" width="26.28515625" style="6" customWidth="1"/>
    <col min="10" max="10" width="17.85546875" style="6" customWidth="1"/>
    <col min="11" max="11" width="17.5703125" style="154" customWidth="1"/>
    <col min="12" max="12" width="33.42578125" style="6" customWidth="1"/>
    <col min="13" max="13" width="20.42578125" style="151" customWidth="1"/>
    <col min="14" max="14" width="24.42578125" style="151" customWidth="1"/>
    <col min="15" max="16384" width="11.42578125" style="6"/>
  </cols>
  <sheetData>
    <row r="1" spans="1:15" ht="38.25" customHeight="1" x14ac:dyDescent="0.25">
      <c r="A1" s="294" t="s">
        <v>260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5" ht="38.25" customHeight="1" x14ac:dyDescent="0.25">
      <c r="A2" s="294" t="s">
        <v>353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15" ht="30.75" customHeight="1" thickBot="1" x14ac:dyDescent="0.35">
      <c r="A3" s="279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5" s="9" customFormat="1" ht="90.75" customHeight="1" thickBot="1" x14ac:dyDescent="0.3">
      <c r="A4" s="98" t="s">
        <v>151</v>
      </c>
      <c r="B4" s="92" t="s">
        <v>152</v>
      </c>
      <c r="C4" s="100" t="s">
        <v>150</v>
      </c>
      <c r="D4" s="101" t="s">
        <v>146</v>
      </c>
      <c r="E4" s="101" t="s">
        <v>147</v>
      </c>
      <c r="F4" s="102" t="s">
        <v>148</v>
      </c>
      <c r="G4" s="101" t="s">
        <v>149</v>
      </c>
      <c r="H4" s="101" t="s">
        <v>145</v>
      </c>
      <c r="I4" s="103" t="s">
        <v>143</v>
      </c>
      <c r="J4" s="101" t="s">
        <v>142</v>
      </c>
      <c r="K4" s="99" t="s">
        <v>141</v>
      </c>
      <c r="L4" s="99" t="s">
        <v>140</v>
      </c>
      <c r="M4" s="105" t="s">
        <v>276</v>
      </c>
      <c r="N4" s="105" t="s">
        <v>277</v>
      </c>
      <c r="O4" s="8"/>
    </row>
    <row r="5" spans="1:15" s="111" customFormat="1" ht="117" customHeight="1" x14ac:dyDescent="0.25">
      <c r="A5" s="108" t="s">
        <v>1</v>
      </c>
      <c r="B5" s="109" t="s">
        <v>311</v>
      </c>
      <c r="C5" s="76" t="s">
        <v>325</v>
      </c>
      <c r="D5" s="73" t="s">
        <v>275</v>
      </c>
      <c r="E5" s="77">
        <v>44615</v>
      </c>
      <c r="F5" s="76">
        <v>1</v>
      </c>
      <c r="G5" s="77">
        <v>45324</v>
      </c>
      <c r="H5" s="42" t="s">
        <v>264</v>
      </c>
      <c r="I5" s="73" t="s">
        <v>263</v>
      </c>
      <c r="J5" s="76" t="s">
        <v>161</v>
      </c>
      <c r="K5" s="148">
        <v>2.6</v>
      </c>
      <c r="L5" s="112"/>
      <c r="M5" s="41">
        <v>1</v>
      </c>
      <c r="N5" s="278">
        <v>1</v>
      </c>
    </row>
    <row r="6" spans="1:15" s="111" customFormat="1" ht="93.75" customHeight="1" x14ac:dyDescent="0.25">
      <c r="A6" s="108" t="s">
        <v>1</v>
      </c>
      <c r="B6" s="109" t="s">
        <v>311</v>
      </c>
      <c r="C6" s="76" t="s">
        <v>325</v>
      </c>
      <c r="D6" s="73" t="s">
        <v>275</v>
      </c>
      <c r="E6" s="77">
        <v>44615</v>
      </c>
      <c r="F6" s="76">
        <v>1</v>
      </c>
      <c r="G6" s="77">
        <v>45324</v>
      </c>
      <c r="H6" s="42" t="s">
        <v>264</v>
      </c>
      <c r="I6" s="42" t="s">
        <v>265</v>
      </c>
      <c r="J6" s="76" t="s">
        <v>161</v>
      </c>
      <c r="K6" s="148">
        <v>2.6</v>
      </c>
      <c r="L6" s="112"/>
      <c r="M6" s="41">
        <v>1</v>
      </c>
      <c r="N6" s="278"/>
    </row>
    <row r="7" spans="1:15" s="111" customFormat="1" ht="140.25" customHeight="1" x14ac:dyDescent="0.25">
      <c r="A7" s="108" t="s">
        <v>1</v>
      </c>
      <c r="B7" s="109" t="s">
        <v>311</v>
      </c>
      <c r="C7" s="76" t="s">
        <v>325</v>
      </c>
      <c r="D7" s="73" t="s">
        <v>275</v>
      </c>
      <c r="E7" s="77">
        <v>44615</v>
      </c>
      <c r="F7" s="76">
        <v>1</v>
      </c>
      <c r="G7" s="77">
        <v>45324</v>
      </c>
      <c r="H7" s="42" t="s">
        <v>266</v>
      </c>
      <c r="I7" s="42" t="s">
        <v>271</v>
      </c>
      <c r="J7" s="76" t="s">
        <v>161</v>
      </c>
      <c r="K7" s="148">
        <v>2.6</v>
      </c>
      <c r="L7" s="110" t="s">
        <v>274</v>
      </c>
      <c r="M7" s="41">
        <v>1</v>
      </c>
      <c r="N7" s="278"/>
    </row>
    <row r="8" spans="1:15" s="111" customFormat="1" ht="173.25" customHeight="1" x14ac:dyDescent="0.25">
      <c r="A8" s="108" t="s">
        <v>1</v>
      </c>
      <c r="B8" s="109" t="s">
        <v>311</v>
      </c>
      <c r="C8" s="76" t="s">
        <v>325</v>
      </c>
      <c r="D8" s="73" t="s">
        <v>275</v>
      </c>
      <c r="E8" s="77">
        <v>44615</v>
      </c>
      <c r="F8" s="76">
        <v>1</v>
      </c>
      <c r="G8" s="77">
        <v>45324</v>
      </c>
      <c r="H8" s="42" t="s">
        <v>267</v>
      </c>
      <c r="I8" s="42" t="s">
        <v>268</v>
      </c>
      <c r="J8" s="148" t="s">
        <v>161</v>
      </c>
      <c r="K8" s="147">
        <v>3</v>
      </c>
      <c r="L8" s="110" t="s">
        <v>273</v>
      </c>
      <c r="M8" s="41">
        <v>1</v>
      </c>
      <c r="N8" s="278"/>
    </row>
    <row r="9" spans="1:15" s="111" customFormat="1" ht="164.25" customHeight="1" x14ac:dyDescent="0.25">
      <c r="A9" s="108" t="s">
        <v>1</v>
      </c>
      <c r="B9" s="109" t="s">
        <v>311</v>
      </c>
      <c r="C9" s="76" t="s">
        <v>325</v>
      </c>
      <c r="D9" s="73" t="s">
        <v>275</v>
      </c>
      <c r="E9" s="77">
        <v>44615</v>
      </c>
      <c r="F9" s="76">
        <v>1</v>
      </c>
      <c r="G9" s="77">
        <v>45324</v>
      </c>
      <c r="H9" s="41" t="s">
        <v>269</v>
      </c>
      <c r="I9" s="42" t="s">
        <v>270</v>
      </c>
      <c r="J9" s="148" t="s">
        <v>161</v>
      </c>
      <c r="K9" s="147">
        <v>3.6</v>
      </c>
      <c r="L9" s="110" t="s">
        <v>272</v>
      </c>
      <c r="M9" s="41">
        <v>1</v>
      </c>
      <c r="N9" s="278"/>
    </row>
    <row r="10" spans="1:15" s="111" customFormat="1" ht="164.25" hidden="1" customHeight="1" x14ac:dyDescent="0.25">
      <c r="A10" s="155" t="s">
        <v>1</v>
      </c>
      <c r="B10" s="156" t="s">
        <v>290</v>
      </c>
      <c r="C10" s="157" t="s">
        <v>326</v>
      </c>
      <c r="D10" s="158" t="s">
        <v>279</v>
      </c>
      <c r="E10" s="159"/>
      <c r="F10" s="157">
        <v>1</v>
      </c>
      <c r="G10" s="159">
        <v>45345</v>
      </c>
      <c r="H10" s="160" t="s">
        <v>280</v>
      </c>
      <c r="I10" s="161" t="s">
        <v>304</v>
      </c>
      <c r="J10" s="157" t="s">
        <v>281</v>
      </c>
      <c r="K10" s="162" t="s">
        <v>285</v>
      </c>
      <c r="L10" s="163" t="s">
        <v>285</v>
      </c>
      <c r="M10" s="164"/>
      <c r="N10" s="162"/>
    </row>
    <row r="11" spans="1:15" s="111" customFormat="1" ht="164.25" customHeight="1" x14ac:dyDescent="0.25">
      <c r="A11" s="108" t="s">
        <v>1</v>
      </c>
      <c r="B11" s="109" t="s">
        <v>311</v>
      </c>
      <c r="C11" s="76" t="s">
        <v>325</v>
      </c>
      <c r="D11" s="73" t="s">
        <v>275</v>
      </c>
      <c r="E11" s="77">
        <v>44615</v>
      </c>
      <c r="F11" s="76">
        <v>22</v>
      </c>
      <c r="G11" s="77">
        <v>45581</v>
      </c>
      <c r="H11" s="42" t="s">
        <v>309</v>
      </c>
      <c r="I11" s="143" t="s">
        <v>310</v>
      </c>
      <c r="J11" s="76" t="s">
        <v>161</v>
      </c>
      <c r="K11" s="147">
        <v>5</v>
      </c>
      <c r="L11" s="110" t="s">
        <v>308</v>
      </c>
      <c r="M11" s="41">
        <v>1</v>
      </c>
      <c r="N11" s="41">
        <v>1</v>
      </c>
    </row>
    <row r="12" spans="1:15" s="111" customFormat="1" ht="164.25" customHeight="1" x14ac:dyDescent="0.25">
      <c r="A12" s="146" t="s">
        <v>1</v>
      </c>
      <c r="B12" s="109" t="s">
        <v>324</v>
      </c>
      <c r="C12" s="76" t="s">
        <v>312</v>
      </c>
      <c r="D12" s="73" t="s">
        <v>313</v>
      </c>
      <c r="E12" s="77">
        <v>42730</v>
      </c>
      <c r="F12" s="76">
        <v>22</v>
      </c>
      <c r="G12" s="77">
        <v>45474</v>
      </c>
      <c r="H12" s="42" t="s">
        <v>314</v>
      </c>
      <c r="I12" s="143" t="s">
        <v>315</v>
      </c>
      <c r="J12" s="76" t="s">
        <v>317</v>
      </c>
      <c r="K12" s="147">
        <v>2</v>
      </c>
      <c r="L12" s="110" t="s">
        <v>223</v>
      </c>
      <c r="M12" s="281">
        <v>1</v>
      </c>
      <c r="N12" s="41">
        <v>1</v>
      </c>
    </row>
    <row r="13" spans="1:15" s="111" customFormat="1" ht="164.25" customHeight="1" x14ac:dyDescent="0.25">
      <c r="A13" s="146" t="s">
        <v>1</v>
      </c>
      <c r="B13" s="109" t="s">
        <v>324</v>
      </c>
      <c r="C13" s="76" t="s">
        <v>312</v>
      </c>
      <c r="D13" s="73" t="s">
        <v>313</v>
      </c>
      <c r="E13" s="77">
        <v>42730</v>
      </c>
      <c r="F13" s="76">
        <v>22</v>
      </c>
      <c r="G13" s="77">
        <v>45474</v>
      </c>
      <c r="H13" s="42" t="s">
        <v>314</v>
      </c>
      <c r="I13" s="143" t="s">
        <v>316</v>
      </c>
      <c r="J13" s="76" t="s">
        <v>159</v>
      </c>
      <c r="K13" s="147">
        <v>2</v>
      </c>
      <c r="L13" s="110" t="s">
        <v>223</v>
      </c>
      <c r="M13" s="282"/>
      <c r="N13" s="41">
        <v>1</v>
      </c>
    </row>
    <row r="14" spans="1:15" s="111" customFormat="1" ht="164.25" customHeight="1" x14ac:dyDescent="0.25">
      <c r="A14" s="146" t="s">
        <v>1</v>
      </c>
      <c r="B14" s="109" t="s">
        <v>324</v>
      </c>
      <c r="C14" s="76" t="s">
        <v>318</v>
      </c>
      <c r="D14" s="73" t="s">
        <v>319</v>
      </c>
      <c r="E14" s="77">
        <v>43367</v>
      </c>
      <c r="F14" s="76">
        <v>315</v>
      </c>
      <c r="G14" s="77">
        <v>45506</v>
      </c>
      <c r="H14" s="42" t="s">
        <v>320</v>
      </c>
      <c r="I14" s="143" t="s">
        <v>307</v>
      </c>
      <c r="J14" s="76" t="s">
        <v>161</v>
      </c>
      <c r="K14" s="147">
        <v>5.6</v>
      </c>
      <c r="L14" s="110" t="s">
        <v>308</v>
      </c>
      <c r="M14" s="41">
        <v>1</v>
      </c>
      <c r="N14" s="41">
        <v>1</v>
      </c>
    </row>
    <row r="15" spans="1:15" s="111" customFormat="1" ht="164.25" customHeight="1" x14ac:dyDescent="0.25">
      <c r="A15" s="146" t="s">
        <v>1</v>
      </c>
      <c r="B15" s="109" t="s">
        <v>324</v>
      </c>
      <c r="C15" s="76" t="s">
        <v>321</v>
      </c>
      <c r="D15" s="73" t="s">
        <v>322</v>
      </c>
      <c r="E15" s="77">
        <v>43291</v>
      </c>
      <c r="F15" s="76">
        <v>368</v>
      </c>
      <c r="G15" s="77">
        <v>45537</v>
      </c>
      <c r="H15" s="42" t="s">
        <v>95</v>
      </c>
      <c r="I15" s="176" t="s">
        <v>323</v>
      </c>
      <c r="J15" s="175" t="s">
        <v>161</v>
      </c>
      <c r="K15" s="175">
        <v>3</v>
      </c>
      <c r="L15" s="110" t="s">
        <v>308</v>
      </c>
      <c r="M15" s="41">
        <v>1</v>
      </c>
      <c r="N15" s="41">
        <v>1</v>
      </c>
    </row>
    <row r="16" spans="1:15" s="5" customFormat="1" ht="18.75" x14ac:dyDescent="0.3">
      <c r="A16" s="106" t="s">
        <v>137</v>
      </c>
      <c r="B16" s="106"/>
      <c r="C16" s="106"/>
      <c r="D16" s="106"/>
      <c r="E16" s="152"/>
      <c r="F16" s="106"/>
      <c r="G16" s="106"/>
      <c r="H16" s="106"/>
      <c r="I16" s="106"/>
      <c r="J16" s="106"/>
      <c r="K16" s="183"/>
      <c r="L16" s="165"/>
      <c r="M16" s="149">
        <f>SUM(M5:M15)</f>
        <v>9</v>
      </c>
      <c r="N16" s="149">
        <f>SUM(N5:N15)</f>
        <v>6</v>
      </c>
    </row>
    <row r="17" spans="1:14" s="5" customFormat="1" x14ac:dyDescent="0.25">
      <c r="E17" s="153"/>
      <c r="K17" s="153"/>
      <c r="M17" s="150"/>
      <c r="N17" s="150"/>
    </row>
    <row r="18" spans="1:14" s="5" customFormat="1" x14ac:dyDescent="0.25">
      <c r="E18" s="153"/>
      <c r="K18" s="153"/>
      <c r="M18" s="150"/>
      <c r="N18" s="150"/>
    </row>
    <row r="19" spans="1:14" s="5" customFormat="1" x14ac:dyDescent="0.25">
      <c r="E19" s="153"/>
      <c r="K19" s="153"/>
      <c r="M19" s="150"/>
      <c r="N19" s="150"/>
    </row>
    <row r="21" spans="1:14" x14ac:dyDescent="0.25">
      <c r="A21" s="6" t="s">
        <v>282</v>
      </c>
    </row>
    <row r="22" spans="1:14" x14ac:dyDescent="0.25">
      <c r="A22" s="6" t="s">
        <v>161</v>
      </c>
      <c r="B22" s="6" t="s">
        <v>327</v>
      </c>
    </row>
    <row r="23" spans="1:14" x14ac:dyDescent="0.25">
      <c r="A23" s="6" t="s">
        <v>283</v>
      </c>
      <c r="B23" s="6" t="s">
        <v>284</v>
      </c>
    </row>
    <row r="24" spans="1:14" x14ac:dyDescent="0.25">
      <c r="A24" s="6" t="s">
        <v>159</v>
      </c>
      <c r="B24" s="6" t="s">
        <v>328</v>
      </c>
    </row>
  </sheetData>
  <mergeCells count="5">
    <mergeCell ref="N5:N9"/>
    <mergeCell ref="A3:N3"/>
    <mergeCell ref="A2:N2"/>
    <mergeCell ref="A1:N1"/>
    <mergeCell ref="M12:M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8"/>
  <sheetViews>
    <sheetView zoomScale="62" zoomScaleNormal="62" workbookViewId="0">
      <selection activeCell="G6" sqref="G6:G7"/>
    </sheetView>
  </sheetViews>
  <sheetFormatPr baseColWidth="10" defaultRowHeight="15" x14ac:dyDescent="0.25"/>
  <cols>
    <col min="1" max="1" width="27.42578125" style="6" customWidth="1"/>
    <col min="2" max="2" width="29.140625" style="6" customWidth="1"/>
    <col min="3" max="3" width="23.28515625" style="6" customWidth="1"/>
    <col min="4" max="4" width="39.28515625" style="6" customWidth="1"/>
    <col min="5" max="5" width="24.5703125" style="154" customWidth="1"/>
    <col min="6" max="6" width="18.7109375" style="6" customWidth="1"/>
    <col min="7" max="7" width="22" style="6" customWidth="1"/>
    <col min="8" max="8" width="42.85546875" style="6" customWidth="1"/>
    <col min="9" max="9" width="26.28515625" style="6" customWidth="1"/>
    <col min="10" max="10" width="17.85546875" style="6" customWidth="1"/>
    <col min="11" max="11" width="17.5703125" style="154" customWidth="1"/>
    <col min="12" max="12" width="33.42578125" style="6" customWidth="1"/>
    <col min="13" max="13" width="20.42578125" style="151" customWidth="1"/>
    <col min="14" max="14" width="24.42578125" style="151" customWidth="1"/>
    <col min="15" max="16384" width="11.42578125" style="6"/>
  </cols>
  <sheetData>
    <row r="1" spans="1:15" ht="38.25" customHeight="1" x14ac:dyDescent="0.25">
      <c r="A1" s="294" t="s">
        <v>260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5" ht="38.25" customHeight="1" x14ac:dyDescent="0.25">
      <c r="A2" s="294" t="s">
        <v>354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15" ht="30.75" customHeight="1" x14ac:dyDescent="0.3">
      <c r="A3" s="298" t="s">
        <v>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5" s="9" customFormat="1" ht="90.75" customHeight="1" x14ac:dyDescent="0.25">
      <c r="A4" s="299" t="s">
        <v>151</v>
      </c>
      <c r="B4" s="296" t="s">
        <v>152</v>
      </c>
      <c r="C4" s="342" t="s">
        <v>150</v>
      </c>
      <c r="D4" s="300" t="s">
        <v>146</v>
      </c>
      <c r="E4" s="300" t="s">
        <v>147</v>
      </c>
      <c r="F4" s="301" t="s">
        <v>148</v>
      </c>
      <c r="G4" s="300" t="s">
        <v>149</v>
      </c>
      <c r="H4" s="300" t="s">
        <v>145</v>
      </c>
      <c r="I4" s="302" t="s">
        <v>143</v>
      </c>
      <c r="J4" s="300" t="s">
        <v>142</v>
      </c>
      <c r="K4" s="296" t="s">
        <v>141</v>
      </c>
      <c r="L4" s="296" t="s">
        <v>140</v>
      </c>
      <c r="M4" s="297" t="s">
        <v>276</v>
      </c>
      <c r="N4" s="297" t="s">
        <v>277</v>
      </c>
      <c r="O4" s="8"/>
    </row>
    <row r="5" spans="1:15" s="111" customFormat="1" ht="117" customHeight="1" x14ac:dyDescent="0.25">
      <c r="A5" s="178" t="s">
        <v>1</v>
      </c>
      <c r="B5" s="42" t="s">
        <v>334</v>
      </c>
      <c r="C5" s="178" t="s">
        <v>329</v>
      </c>
      <c r="D5" s="42" t="s">
        <v>335</v>
      </c>
      <c r="E5" s="182">
        <v>44391</v>
      </c>
      <c r="F5" s="178" t="s">
        <v>330</v>
      </c>
      <c r="G5" s="182">
        <v>45786</v>
      </c>
      <c r="H5" s="42" t="s">
        <v>331</v>
      </c>
      <c r="I5" s="42" t="s">
        <v>332</v>
      </c>
      <c r="J5" s="178" t="s">
        <v>161</v>
      </c>
      <c r="K5" s="178">
        <v>6</v>
      </c>
      <c r="L5" s="178" t="s">
        <v>333</v>
      </c>
      <c r="M5" s="178">
        <v>1</v>
      </c>
      <c r="N5" s="178">
        <v>1</v>
      </c>
    </row>
    <row r="6" spans="1:15" s="111" customFormat="1" ht="117" customHeight="1" x14ac:dyDescent="0.25">
      <c r="A6" s="283" t="s">
        <v>1</v>
      </c>
      <c r="B6" s="284" t="s">
        <v>336</v>
      </c>
      <c r="C6" s="283" t="s">
        <v>337</v>
      </c>
      <c r="D6" s="284" t="s">
        <v>338</v>
      </c>
      <c r="E6" s="285">
        <v>45043</v>
      </c>
      <c r="F6" s="283" t="s">
        <v>339</v>
      </c>
      <c r="G6" s="285">
        <v>46013</v>
      </c>
      <c r="H6" s="181" t="s">
        <v>342</v>
      </c>
      <c r="I6" s="181" t="s">
        <v>340</v>
      </c>
      <c r="J6" s="180" t="s">
        <v>161</v>
      </c>
      <c r="K6" s="180">
        <v>8</v>
      </c>
      <c r="L6" s="180" t="s">
        <v>308</v>
      </c>
      <c r="M6" s="178">
        <v>1</v>
      </c>
      <c r="N6" s="278">
        <v>1</v>
      </c>
    </row>
    <row r="7" spans="1:15" s="111" customFormat="1" ht="117" customHeight="1" x14ac:dyDescent="0.25">
      <c r="A7" s="283"/>
      <c r="B7" s="284"/>
      <c r="C7" s="283"/>
      <c r="D7" s="284"/>
      <c r="E7" s="285"/>
      <c r="F7" s="283"/>
      <c r="G7" s="285"/>
      <c r="H7" s="181" t="s">
        <v>343</v>
      </c>
      <c r="I7" s="181" t="s">
        <v>341</v>
      </c>
      <c r="J7" s="180" t="s">
        <v>161</v>
      </c>
      <c r="K7" s="180">
        <v>6</v>
      </c>
      <c r="L7" s="180" t="s">
        <v>308</v>
      </c>
      <c r="M7" s="178">
        <v>1</v>
      </c>
      <c r="N7" s="278"/>
    </row>
    <row r="8" spans="1:15" s="111" customFormat="1" ht="117" customHeight="1" x14ac:dyDescent="0.25">
      <c r="A8" s="180" t="s">
        <v>1</v>
      </c>
      <c r="B8" s="181" t="s">
        <v>344</v>
      </c>
      <c r="C8" s="180" t="s">
        <v>345</v>
      </c>
      <c r="D8" s="181" t="s">
        <v>346</v>
      </c>
      <c r="E8" s="182">
        <v>45543</v>
      </c>
      <c r="F8" s="180" t="s">
        <v>347</v>
      </c>
      <c r="G8" s="182">
        <v>45995</v>
      </c>
      <c r="H8" s="181" t="s">
        <v>348</v>
      </c>
      <c r="I8" s="181" t="s">
        <v>349</v>
      </c>
      <c r="J8" s="180" t="s">
        <v>159</v>
      </c>
      <c r="K8" s="180">
        <v>2</v>
      </c>
      <c r="L8" s="180" t="s">
        <v>333</v>
      </c>
      <c r="M8" s="178">
        <v>1</v>
      </c>
      <c r="N8" s="178">
        <v>1</v>
      </c>
    </row>
    <row r="9" spans="1:15" s="111" customFormat="1" ht="117" customHeight="1" x14ac:dyDescent="0.25">
      <c r="A9" s="171" t="s">
        <v>1</v>
      </c>
      <c r="B9" s="172" t="s">
        <v>344</v>
      </c>
      <c r="C9" s="171" t="s">
        <v>345</v>
      </c>
      <c r="D9" s="172" t="s">
        <v>346</v>
      </c>
      <c r="E9" s="173">
        <v>45543</v>
      </c>
      <c r="F9" s="171" t="s">
        <v>350</v>
      </c>
      <c r="G9" s="173">
        <v>45995</v>
      </c>
      <c r="H9" s="172" t="s">
        <v>348</v>
      </c>
      <c r="I9" s="172" t="s">
        <v>351</v>
      </c>
      <c r="J9" s="171" t="s">
        <v>159</v>
      </c>
      <c r="K9" s="171">
        <v>2</v>
      </c>
      <c r="L9" s="171" t="s">
        <v>333</v>
      </c>
      <c r="M9" s="170">
        <v>1</v>
      </c>
      <c r="N9" s="170">
        <v>1</v>
      </c>
    </row>
    <row r="10" spans="1:15" s="5" customFormat="1" ht="18.75" x14ac:dyDescent="0.3">
      <c r="A10" s="106" t="s">
        <v>137</v>
      </c>
      <c r="B10" s="106"/>
      <c r="C10" s="106"/>
      <c r="D10" s="106"/>
      <c r="E10" s="152"/>
      <c r="F10" s="106"/>
      <c r="G10" s="106"/>
      <c r="H10" s="106"/>
      <c r="I10" s="106"/>
      <c r="J10" s="106"/>
      <c r="K10" s="165"/>
      <c r="L10" s="106"/>
      <c r="M10" s="174"/>
      <c r="N10" s="174"/>
    </row>
    <row r="11" spans="1:15" s="5" customFormat="1" x14ac:dyDescent="0.25">
      <c r="E11" s="153"/>
      <c r="K11" s="153"/>
      <c r="M11" s="150"/>
      <c r="N11" s="150"/>
    </row>
    <row r="12" spans="1:15" s="5" customFormat="1" x14ac:dyDescent="0.25">
      <c r="E12" s="153"/>
      <c r="K12" s="153"/>
      <c r="M12" s="150"/>
      <c r="N12" s="150"/>
    </row>
    <row r="13" spans="1:15" s="5" customFormat="1" x14ac:dyDescent="0.25">
      <c r="E13" s="153"/>
      <c r="K13" s="153"/>
      <c r="M13" s="150"/>
      <c r="N13" s="150"/>
    </row>
    <row r="15" spans="1:15" x14ac:dyDescent="0.25">
      <c r="A15" s="6" t="s">
        <v>282</v>
      </c>
    </row>
    <row r="16" spans="1:15" x14ac:dyDescent="0.25">
      <c r="A16" s="6" t="s">
        <v>161</v>
      </c>
      <c r="B16" s="6" t="s">
        <v>327</v>
      </c>
    </row>
    <row r="17" spans="1:2" x14ac:dyDescent="0.25">
      <c r="A17" s="6" t="s">
        <v>283</v>
      </c>
      <c r="B17" s="6" t="s">
        <v>284</v>
      </c>
    </row>
    <row r="18" spans="1:2" x14ac:dyDescent="0.25">
      <c r="A18" s="6" t="s">
        <v>159</v>
      </c>
      <c r="B18" s="6" t="s">
        <v>328</v>
      </c>
    </row>
  </sheetData>
  <mergeCells count="11">
    <mergeCell ref="A1:N1"/>
    <mergeCell ref="A2:N2"/>
    <mergeCell ref="A3:N3"/>
    <mergeCell ref="A6:A7"/>
    <mergeCell ref="B6:B7"/>
    <mergeCell ref="C6:C7"/>
    <mergeCell ref="D6:D7"/>
    <mergeCell ref="F6:F7"/>
    <mergeCell ref="G6:G7"/>
    <mergeCell ref="E6:E7"/>
    <mergeCell ref="N6:N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53" workbookViewId="0">
      <selection activeCell="B69" sqref="B69"/>
    </sheetView>
  </sheetViews>
  <sheetFormatPr baseColWidth="10" defaultRowHeight="15" x14ac:dyDescent="0.25"/>
  <sheetData>
    <row r="1" spans="1:10" x14ac:dyDescent="0.25">
      <c r="A1" s="286" t="s">
        <v>261</v>
      </c>
      <c r="B1" s="286"/>
      <c r="D1" s="287" t="s">
        <v>299</v>
      </c>
      <c r="E1" s="287"/>
    </row>
    <row r="2" spans="1:10" x14ac:dyDescent="0.25">
      <c r="B2" s="53">
        <v>25</v>
      </c>
      <c r="D2" s="18" t="s">
        <v>300</v>
      </c>
      <c r="E2" s="18" t="s">
        <v>301</v>
      </c>
    </row>
    <row r="3" spans="1:10" x14ac:dyDescent="0.25">
      <c r="B3" s="53">
        <v>15</v>
      </c>
      <c r="D3">
        <v>1</v>
      </c>
      <c r="E3">
        <v>1</v>
      </c>
    </row>
    <row r="4" spans="1:10" ht="15.75" thickBot="1" x14ac:dyDescent="0.3">
      <c r="B4" s="56">
        <v>2.5</v>
      </c>
      <c r="D4">
        <v>1</v>
      </c>
      <c r="E4">
        <v>1</v>
      </c>
    </row>
    <row r="5" spans="1:10" x14ac:dyDescent="0.25">
      <c r="B5">
        <v>3.5</v>
      </c>
      <c r="D5">
        <v>1</v>
      </c>
      <c r="E5">
        <v>1</v>
      </c>
    </row>
    <row r="6" spans="1:10" x14ac:dyDescent="0.25">
      <c r="B6">
        <v>4.5999999999999996</v>
      </c>
      <c r="D6">
        <v>1</v>
      </c>
      <c r="E6">
        <v>1</v>
      </c>
    </row>
    <row r="7" spans="1:10" x14ac:dyDescent="0.25">
      <c r="B7">
        <v>3.6</v>
      </c>
      <c r="D7">
        <v>1</v>
      </c>
      <c r="E7">
        <v>1</v>
      </c>
    </row>
    <row r="8" spans="1:10" x14ac:dyDescent="0.25">
      <c r="B8">
        <v>11</v>
      </c>
      <c r="D8">
        <v>1</v>
      </c>
      <c r="E8">
        <v>1</v>
      </c>
      <c r="J8">
        <f>49+19</f>
        <v>68</v>
      </c>
    </row>
    <row r="9" spans="1:10" x14ac:dyDescent="0.25">
      <c r="B9">
        <v>3.6</v>
      </c>
      <c r="D9">
        <v>1</v>
      </c>
      <c r="E9">
        <v>1</v>
      </c>
    </row>
    <row r="10" spans="1:10" x14ac:dyDescent="0.25">
      <c r="B10">
        <v>3.6</v>
      </c>
      <c r="D10">
        <v>1</v>
      </c>
      <c r="E10">
        <v>1</v>
      </c>
    </row>
    <row r="11" spans="1:10" x14ac:dyDescent="0.25">
      <c r="B11">
        <v>3.6</v>
      </c>
      <c r="D11">
        <v>1</v>
      </c>
      <c r="E11">
        <v>1</v>
      </c>
    </row>
    <row r="12" spans="1:10" x14ac:dyDescent="0.25">
      <c r="B12">
        <v>3.6</v>
      </c>
      <c r="D12">
        <v>1</v>
      </c>
      <c r="E12">
        <v>1</v>
      </c>
    </row>
    <row r="13" spans="1:10" x14ac:dyDescent="0.25">
      <c r="B13">
        <v>3.6</v>
      </c>
      <c r="D13">
        <v>1</v>
      </c>
      <c r="E13">
        <v>1</v>
      </c>
    </row>
    <row r="14" spans="1:10" x14ac:dyDescent="0.25">
      <c r="B14">
        <v>3.6</v>
      </c>
      <c r="D14">
        <v>1</v>
      </c>
      <c r="E14">
        <v>1</v>
      </c>
    </row>
    <row r="15" spans="1:10" x14ac:dyDescent="0.25">
      <c r="B15">
        <v>3.6</v>
      </c>
      <c r="D15">
        <v>1</v>
      </c>
      <c r="E15">
        <v>1</v>
      </c>
    </row>
    <row r="16" spans="1:10" x14ac:dyDescent="0.25">
      <c r="B16">
        <v>3.6</v>
      </c>
      <c r="D16">
        <v>1</v>
      </c>
      <c r="E16">
        <v>1</v>
      </c>
    </row>
    <row r="17" spans="2:5" x14ac:dyDescent="0.25">
      <c r="B17">
        <v>8</v>
      </c>
      <c r="D17">
        <v>1</v>
      </c>
      <c r="E17">
        <v>1</v>
      </c>
    </row>
    <row r="18" spans="2:5" x14ac:dyDescent="0.25">
      <c r="B18">
        <v>5</v>
      </c>
      <c r="D18">
        <v>1</v>
      </c>
      <c r="E18">
        <v>1</v>
      </c>
    </row>
    <row r="19" spans="2:5" x14ac:dyDescent="0.25">
      <c r="B19">
        <v>10</v>
      </c>
      <c r="D19">
        <v>1</v>
      </c>
      <c r="E19">
        <v>1</v>
      </c>
    </row>
    <row r="20" spans="2:5" x14ac:dyDescent="0.25">
      <c r="B20">
        <v>4.5999999999999996</v>
      </c>
      <c r="D20">
        <v>1</v>
      </c>
      <c r="E20">
        <v>1</v>
      </c>
    </row>
    <row r="21" spans="2:5" x14ac:dyDescent="0.25">
      <c r="B21">
        <v>3</v>
      </c>
      <c r="D21">
        <v>1</v>
      </c>
      <c r="E21">
        <v>1</v>
      </c>
    </row>
    <row r="22" spans="2:5" x14ac:dyDescent="0.25">
      <c r="B22">
        <v>2</v>
      </c>
      <c r="D22">
        <v>1</v>
      </c>
      <c r="E22">
        <f>SUM(E3:E21)</f>
        <v>19</v>
      </c>
    </row>
    <row r="23" spans="2:5" x14ac:dyDescent="0.25">
      <c r="B23">
        <v>2</v>
      </c>
      <c r="D23">
        <v>1</v>
      </c>
    </row>
    <row r="24" spans="2:5" x14ac:dyDescent="0.25">
      <c r="B24">
        <v>2</v>
      </c>
      <c r="D24">
        <v>1</v>
      </c>
    </row>
    <row r="25" spans="2:5" x14ac:dyDescent="0.25">
      <c r="B25">
        <v>2</v>
      </c>
      <c r="D25">
        <v>1</v>
      </c>
    </row>
    <row r="26" spans="2:5" x14ac:dyDescent="0.25">
      <c r="B26">
        <v>2</v>
      </c>
      <c r="D26">
        <v>1</v>
      </c>
    </row>
    <row r="27" spans="2:5" x14ac:dyDescent="0.25">
      <c r="B27">
        <v>2</v>
      </c>
      <c r="D27">
        <v>1</v>
      </c>
    </row>
    <row r="28" spans="2:5" x14ac:dyDescent="0.25">
      <c r="B28">
        <v>2</v>
      </c>
      <c r="D28">
        <v>1</v>
      </c>
    </row>
    <row r="29" spans="2:5" x14ac:dyDescent="0.25">
      <c r="B29">
        <v>17</v>
      </c>
      <c r="D29">
        <v>1</v>
      </c>
    </row>
    <row r="30" spans="2:5" x14ac:dyDescent="0.25">
      <c r="B30">
        <v>3</v>
      </c>
      <c r="D30">
        <v>1</v>
      </c>
    </row>
    <row r="31" spans="2:5" x14ac:dyDescent="0.25">
      <c r="B31">
        <v>3.6</v>
      </c>
      <c r="D31">
        <v>1</v>
      </c>
    </row>
    <row r="32" spans="2:5" x14ac:dyDescent="0.25">
      <c r="B32">
        <v>2</v>
      </c>
      <c r="D32">
        <v>1</v>
      </c>
    </row>
    <row r="33" spans="2:4" x14ac:dyDescent="0.25">
      <c r="B33">
        <v>4</v>
      </c>
      <c r="D33">
        <v>1</v>
      </c>
    </row>
    <row r="34" spans="2:4" x14ac:dyDescent="0.25">
      <c r="B34">
        <v>7</v>
      </c>
      <c r="D34">
        <v>1</v>
      </c>
    </row>
    <row r="35" spans="2:4" x14ac:dyDescent="0.25">
      <c r="B35">
        <v>8</v>
      </c>
      <c r="D35">
        <v>1</v>
      </c>
    </row>
    <row r="36" spans="2:4" x14ac:dyDescent="0.25">
      <c r="B36">
        <v>4.5999999999999996</v>
      </c>
      <c r="D36">
        <v>1</v>
      </c>
    </row>
    <row r="37" spans="2:4" x14ac:dyDescent="0.25">
      <c r="B37">
        <v>2</v>
      </c>
      <c r="D37">
        <v>1</v>
      </c>
    </row>
    <row r="38" spans="2:4" x14ac:dyDescent="0.25">
      <c r="B38">
        <v>4.5999999999999996</v>
      </c>
      <c r="D38">
        <v>1</v>
      </c>
    </row>
    <row r="39" spans="2:4" x14ac:dyDescent="0.25">
      <c r="B39">
        <v>4</v>
      </c>
      <c r="D39">
        <v>1</v>
      </c>
    </row>
    <row r="40" spans="2:4" x14ac:dyDescent="0.25">
      <c r="B40">
        <v>6.6</v>
      </c>
      <c r="D40">
        <v>1</v>
      </c>
    </row>
    <row r="41" spans="2:4" x14ac:dyDescent="0.25">
      <c r="B41">
        <v>5</v>
      </c>
      <c r="D41">
        <v>1</v>
      </c>
    </row>
    <row r="42" spans="2:4" x14ac:dyDescent="0.25">
      <c r="B42">
        <v>5.6</v>
      </c>
      <c r="D42">
        <v>1</v>
      </c>
    </row>
    <row r="43" spans="2:4" x14ac:dyDescent="0.25">
      <c r="B43">
        <v>4</v>
      </c>
      <c r="D43">
        <v>1</v>
      </c>
    </row>
    <row r="44" spans="2:4" x14ac:dyDescent="0.25">
      <c r="B44">
        <v>15</v>
      </c>
      <c r="D44">
        <v>1</v>
      </c>
    </row>
    <row r="45" spans="2:4" x14ac:dyDescent="0.25">
      <c r="B45">
        <v>15</v>
      </c>
      <c r="D45">
        <v>1</v>
      </c>
    </row>
    <row r="46" spans="2:4" x14ac:dyDescent="0.25">
      <c r="B46">
        <v>2</v>
      </c>
      <c r="D46">
        <v>1</v>
      </c>
    </row>
    <row r="47" spans="2:4" x14ac:dyDescent="0.25">
      <c r="B47">
        <v>2</v>
      </c>
      <c r="D47">
        <v>1</v>
      </c>
    </row>
    <row r="48" spans="2:4" x14ac:dyDescent="0.25">
      <c r="B48">
        <v>2</v>
      </c>
      <c r="D48">
        <v>1</v>
      </c>
    </row>
    <row r="49" spans="2:4" x14ac:dyDescent="0.25">
      <c r="B49">
        <v>2</v>
      </c>
      <c r="D49">
        <v>1</v>
      </c>
    </row>
    <row r="50" spans="2:4" x14ac:dyDescent="0.25">
      <c r="B50">
        <v>7</v>
      </c>
      <c r="D50">
        <v>1</v>
      </c>
    </row>
    <row r="51" spans="2:4" x14ac:dyDescent="0.25">
      <c r="B51">
        <v>13</v>
      </c>
      <c r="D51">
        <v>1</v>
      </c>
    </row>
    <row r="52" spans="2:4" x14ac:dyDescent="0.25">
      <c r="B52">
        <v>5</v>
      </c>
      <c r="D52">
        <f>SUM(D3:D51)</f>
        <v>49</v>
      </c>
    </row>
    <row r="53" spans="2:4" x14ac:dyDescent="0.25">
      <c r="B53">
        <v>5</v>
      </c>
    </row>
    <row r="54" spans="2:4" x14ac:dyDescent="0.25">
      <c r="B54">
        <v>5</v>
      </c>
    </row>
    <row r="55" spans="2:4" x14ac:dyDescent="0.25">
      <c r="B55">
        <v>5</v>
      </c>
    </row>
    <row r="56" spans="2:4" x14ac:dyDescent="0.25">
      <c r="B56">
        <v>4</v>
      </c>
    </row>
    <row r="57" spans="2:4" x14ac:dyDescent="0.25">
      <c r="B57">
        <v>3</v>
      </c>
    </row>
    <row r="58" spans="2:4" x14ac:dyDescent="0.25">
      <c r="B58">
        <f>+'2024'!K5</f>
        <v>2.6</v>
      </c>
    </row>
    <row r="59" spans="2:4" x14ac:dyDescent="0.25">
      <c r="B59">
        <f>+'2024'!K6</f>
        <v>2.6</v>
      </c>
    </row>
    <row r="60" spans="2:4" x14ac:dyDescent="0.25">
      <c r="B60">
        <f>+'2024'!K7</f>
        <v>2.6</v>
      </c>
    </row>
    <row r="61" spans="2:4" x14ac:dyDescent="0.25">
      <c r="B61" s="6">
        <f>+'2024'!K8</f>
        <v>3</v>
      </c>
    </row>
    <row r="62" spans="2:4" x14ac:dyDescent="0.25">
      <c r="B62" s="6">
        <f>+'2024'!K9</f>
        <v>3.6</v>
      </c>
    </row>
    <row r="63" spans="2:4" s="6" customFormat="1" x14ac:dyDescent="0.25">
      <c r="B63" s="6">
        <v>6</v>
      </c>
    </row>
    <row r="64" spans="2:4" s="6" customFormat="1" x14ac:dyDescent="0.25">
      <c r="B64" s="6">
        <v>8</v>
      </c>
    </row>
    <row r="65" spans="2:2" s="6" customFormat="1" x14ac:dyDescent="0.25">
      <c r="B65" s="6">
        <v>6</v>
      </c>
    </row>
    <row r="66" spans="2:2" s="6" customFormat="1" x14ac:dyDescent="0.25">
      <c r="B66" s="6">
        <v>2</v>
      </c>
    </row>
    <row r="67" spans="2:2" s="6" customFormat="1" x14ac:dyDescent="0.25">
      <c r="B67" s="6">
        <v>2</v>
      </c>
    </row>
    <row r="68" spans="2:2" s="6" customFormat="1" x14ac:dyDescent="0.25">
      <c r="B68" s="6">
        <f>AVERAGE(B2:B67)</f>
        <v>5.1969696969696972</v>
      </c>
    </row>
    <row r="69" spans="2:2" s="6" customFormat="1" x14ac:dyDescent="0.25"/>
    <row r="70" spans="2:2" s="6" customFormat="1" x14ac:dyDescent="0.25"/>
    <row r="71" spans="2:2" s="6" customFormat="1" x14ac:dyDescent="0.25"/>
    <row r="72" spans="2:2" s="6" customFormat="1" x14ac:dyDescent="0.25"/>
    <row r="73" spans="2:2" s="6" customFormat="1" x14ac:dyDescent="0.25"/>
    <row r="74" spans="2:2" s="6" customFormat="1" x14ac:dyDescent="0.25"/>
    <row r="75" spans="2:2" x14ac:dyDescent="0.25">
      <c r="B75" s="104"/>
    </row>
  </sheetData>
  <mergeCells count="2">
    <mergeCell ref="A1:B1"/>
    <mergeCell ref="D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M6"/>
  <sheetViews>
    <sheetView zoomScale="71" zoomScaleNormal="71" workbookViewId="0">
      <selection activeCell="G5" sqref="G5"/>
    </sheetView>
  </sheetViews>
  <sheetFormatPr baseColWidth="10" defaultRowHeight="15" x14ac:dyDescent="0.25"/>
  <cols>
    <col min="1" max="1" width="16.7109375" customWidth="1"/>
    <col min="2" max="2" width="20.28515625" customWidth="1"/>
    <col min="3" max="3" width="14.28515625" customWidth="1"/>
    <col min="4" max="4" width="21.28515625" customWidth="1"/>
    <col min="8" max="8" width="12.42578125" customWidth="1"/>
    <col min="10" max="10" width="14" customWidth="1"/>
  </cols>
  <sheetData>
    <row r="1" spans="1:13" s="6" customFormat="1" ht="38.25" customHeight="1" thickBot="1" x14ac:dyDescent="0.3">
      <c r="A1" s="288" t="s">
        <v>294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90"/>
    </row>
    <row r="2" spans="1:13" s="6" customFormat="1" ht="30.75" customHeight="1" thickBot="1" x14ac:dyDescent="0.35">
      <c r="A2" s="291" t="s">
        <v>293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1:13" s="9" customFormat="1" ht="90.75" customHeight="1" thickBot="1" x14ac:dyDescent="0.3">
      <c r="A3" s="114" t="s">
        <v>151</v>
      </c>
      <c r="B3" s="115" t="s">
        <v>152</v>
      </c>
      <c r="C3" s="115" t="s">
        <v>150</v>
      </c>
      <c r="D3" s="115" t="s">
        <v>146</v>
      </c>
      <c r="E3" s="115" t="s">
        <v>147</v>
      </c>
      <c r="F3" s="115" t="s">
        <v>148</v>
      </c>
      <c r="G3" s="115" t="s">
        <v>149</v>
      </c>
      <c r="H3" s="115" t="s">
        <v>145</v>
      </c>
      <c r="I3" s="116" t="s">
        <v>143</v>
      </c>
      <c r="J3" s="115" t="s">
        <v>289</v>
      </c>
      <c r="K3" s="115" t="s">
        <v>140</v>
      </c>
      <c r="L3" s="117" t="s">
        <v>276</v>
      </c>
      <c r="M3" s="117" t="s">
        <v>277</v>
      </c>
    </row>
    <row r="4" spans="1:13" ht="76.5" x14ac:dyDescent="0.25">
      <c r="A4" s="139" t="s">
        <v>1</v>
      </c>
      <c r="B4" s="142" t="s">
        <v>19</v>
      </c>
      <c r="C4" s="140" t="s">
        <v>298</v>
      </c>
      <c r="D4" s="118" t="s">
        <v>21</v>
      </c>
      <c r="E4" s="119">
        <v>42152</v>
      </c>
      <c r="F4" s="118">
        <v>20</v>
      </c>
      <c r="G4" s="120">
        <v>43059</v>
      </c>
      <c r="H4" s="118" t="s">
        <v>22</v>
      </c>
      <c r="I4" s="118" t="s">
        <v>291</v>
      </c>
      <c r="J4" s="118" t="s">
        <v>296</v>
      </c>
      <c r="K4" s="118" t="s">
        <v>252</v>
      </c>
      <c r="L4" s="118">
        <v>1</v>
      </c>
      <c r="M4" s="121">
        <v>1</v>
      </c>
    </row>
    <row r="5" spans="1:13" s="113" customFormat="1" ht="51" x14ac:dyDescent="0.25">
      <c r="A5" s="122" t="s">
        <v>1</v>
      </c>
      <c r="B5" s="141" t="s">
        <v>297</v>
      </c>
      <c r="C5" s="125">
        <v>376</v>
      </c>
      <c r="D5" s="123" t="s">
        <v>249</v>
      </c>
      <c r="E5" s="124">
        <v>44067</v>
      </c>
      <c r="F5" s="125" t="s">
        <v>250</v>
      </c>
      <c r="G5" s="124">
        <v>44663</v>
      </c>
      <c r="H5" s="126" t="s">
        <v>292</v>
      </c>
      <c r="I5" s="126" t="s">
        <v>288</v>
      </c>
      <c r="J5" s="127" t="s">
        <v>251</v>
      </c>
      <c r="K5" s="127" t="s">
        <v>252</v>
      </c>
      <c r="L5" s="125">
        <v>1</v>
      </c>
      <c r="M5" s="137">
        <v>1</v>
      </c>
    </row>
    <row r="6" spans="1:13" ht="88.5" customHeight="1" thickBot="1" x14ac:dyDescent="0.3">
      <c r="A6" s="128" t="s">
        <v>1</v>
      </c>
      <c r="B6" s="129" t="s">
        <v>290</v>
      </c>
      <c r="C6" s="130">
        <v>506</v>
      </c>
      <c r="D6" s="131" t="s">
        <v>279</v>
      </c>
      <c r="E6" s="132">
        <v>45274</v>
      </c>
      <c r="F6" s="130">
        <v>1</v>
      </c>
      <c r="G6" s="133">
        <v>45345</v>
      </c>
      <c r="H6" s="134" t="s">
        <v>280</v>
      </c>
      <c r="I6" s="134" t="s">
        <v>287</v>
      </c>
      <c r="J6" s="134" t="s">
        <v>286</v>
      </c>
      <c r="K6" s="135" t="s">
        <v>252</v>
      </c>
      <c r="L6" s="138">
        <v>1</v>
      </c>
      <c r="M6" s="136">
        <v>1</v>
      </c>
    </row>
  </sheetData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8"/>
  <sheetViews>
    <sheetView zoomScale="95" zoomScaleNormal="95" workbookViewId="0">
      <selection activeCell="C5" sqref="C5:C7"/>
    </sheetView>
  </sheetViews>
  <sheetFormatPr baseColWidth="10" defaultRowHeight="15" x14ac:dyDescent="0.25"/>
  <cols>
    <col min="1" max="1" width="22.5703125" customWidth="1"/>
    <col min="2" max="2" width="22.140625" customWidth="1"/>
    <col min="3" max="3" width="22.5703125" customWidth="1"/>
    <col min="4" max="4" width="36" customWidth="1"/>
    <col min="5" max="5" width="18.5703125" customWidth="1"/>
    <col min="6" max="6" width="16.5703125" customWidth="1"/>
    <col min="7" max="7" width="21" customWidth="1"/>
    <col min="8" max="8" width="29" customWidth="1"/>
    <col min="9" max="9" width="26.140625" customWidth="1"/>
    <col min="10" max="10" width="26.85546875" customWidth="1"/>
    <col min="11" max="11" width="21.5703125" customWidth="1"/>
    <col min="12" max="12" width="21.7109375" customWidth="1"/>
    <col min="13" max="13" width="17.85546875" customWidth="1"/>
    <col min="14" max="14" width="27.85546875" customWidth="1"/>
  </cols>
  <sheetData>
    <row r="1" spans="1:18" s="6" customFormat="1" ht="18.75" x14ac:dyDescent="0.25">
      <c r="A1" s="294" t="s">
        <v>356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4"/>
      <c r="P1" s="14"/>
    </row>
    <row r="2" spans="1:18" s="6" customFormat="1" ht="18.75" x14ac:dyDescent="0.25">
      <c r="A2" s="294" t="s">
        <v>357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14"/>
      <c r="P2" s="14"/>
    </row>
    <row r="3" spans="1:18" s="6" customFormat="1" ht="18.75" x14ac:dyDescent="0.3">
      <c r="A3" s="298" t="s">
        <v>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14"/>
      <c r="P3" s="14"/>
    </row>
    <row r="4" spans="1:18" s="9" customFormat="1" ht="90.75" customHeight="1" x14ac:dyDescent="0.25">
      <c r="A4" s="299" t="s">
        <v>151</v>
      </c>
      <c r="B4" s="300" t="s">
        <v>152</v>
      </c>
      <c r="C4" s="300" t="s">
        <v>150</v>
      </c>
      <c r="D4" s="300" t="s">
        <v>146</v>
      </c>
      <c r="E4" s="300" t="s">
        <v>147</v>
      </c>
      <c r="F4" s="301" t="s">
        <v>148</v>
      </c>
      <c r="G4" s="300" t="s">
        <v>149</v>
      </c>
      <c r="H4" s="300" t="s">
        <v>145</v>
      </c>
      <c r="I4" s="302" t="s">
        <v>143</v>
      </c>
      <c r="J4" s="302" t="s">
        <v>144</v>
      </c>
      <c r="K4" s="300" t="s">
        <v>142</v>
      </c>
      <c r="L4" s="296" t="s">
        <v>141</v>
      </c>
      <c r="M4" s="296" t="s">
        <v>140</v>
      </c>
      <c r="N4" s="303" t="s">
        <v>237</v>
      </c>
      <c r="O4" s="57"/>
      <c r="P4" s="57"/>
      <c r="Q4" s="8"/>
      <c r="R4" s="8"/>
    </row>
    <row r="5" spans="1:18" s="5" customFormat="1" ht="51" x14ac:dyDescent="0.25">
      <c r="A5" s="221" t="s">
        <v>1</v>
      </c>
      <c r="B5" s="212" t="s">
        <v>2</v>
      </c>
      <c r="C5" s="218" t="s">
        <v>3</v>
      </c>
      <c r="D5" s="212" t="s">
        <v>4</v>
      </c>
      <c r="E5" s="215">
        <v>40791</v>
      </c>
      <c r="F5" s="212">
        <v>276</v>
      </c>
      <c r="G5" s="224">
        <v>42257</v>
      </c>
      <c r="H5" s="53" t="s">
        <v>5</v>
      </c>
      <c r="I5" s="53" t="s">
        <v>6</v>
      </c>
      <c r="J5" s="53" t="s">
        <v>7</v>
      </c>
      <c r="K5" s="53" t="s">
        <v>8</v>
      </c>
      <c r="L5" s="53">
        <v>25</v>
      </c>
      <c r="M5" s="53" t="s">
        <v>239</v>
      </c>
      <c r="N5" s="209" t="s">
        <v>238</v>
      </c>
      <c r="O5" s="54"/>
      <c r="P5" s="54"/>
    </row>
    <row r="6" spans="1:18" s="5" customFormat="1" ht="51" x14ac:dyDescent="0.25">
      <c r="A6" s="222"/>
      <c r="B6" s="213"/>
      <c r="C6" s="219"/>
      <c r="D6" s="213"/>
      <c r="E6" s="216"/>
      <c r="F6" s="213"/>
      <c r="G6" s="225"/>
      <c r="H6" s="53" t="s">
        <v>9</v>
      </c>
      <c r="I6" s="53" t="s">
        <v>10</v>
      </c>
      <c r="J6" s="53" t="s">
        <v>7</v>
      </c>
      <c r="K6" s="53" t="s">
        <v>8</v>
      </c>
      <c r="L6" s="53">
        <v>15</v>
      </c>
      <c r="M6" s="53" t="s">
        <v>239</v>
      </c>
      <c r="N6" s="210"/>
      <c r="O6" s="55"/>
      <c r="P6" s="55"/>
    </row>
    <row r="7" spans="1:18" s="5" customFormat="1" ht="51.75" thickBot="1" x14ac:dyDescent="0.3">
      <c r="A7" s="223"/>
      <c r="B7" s="214"/>
      <c r="C7" s="220"/>
      <c r="D7" s="214"/>
      <c r="E7" s="217"/>
      <c r="F7" s="214"/>
      <c r="G7" s="226"/>
      <c r="H7" s="56" t="s">
        <v>9</v>
      </c>
      <c r="I7" s="56" t="s">
        <v>11</v>
      </c>
      <c r="J7" s="56" t="s">
        <v>12</v>
      </c>
      <c r="K7" s="56" t="s">
        <v>8</v>
      </c>
      <c r="L7" s="56">
        <v>2.5</v>
      </c>
      <c r="M7" s="56" t="s">
        <v>239</v>
      </c>
      <c r="N7" s="211"/>
      <c r="O7" s="55"/>
      <c r="P7" s="55"/>
    </row>
    <row r="8" spans="1:18" s="58" customFormat="1" x14ac:dyDescent="0.25">
      <c r="L8" s="107"/>
    </row>
  </sheetData>
  <mergeCells count="11">
    <mergeCell ref="A1:N1"/>
    <mergeCell ref="A3:N3"/>
    <mergeCell ref="N5:N7"/>
    <mergeCell ref="F5:F7"/>
    <mergeCell ref="E5:E7"/>
    <mergeCell ref="D5:D7"/>
    <mergeCell ref="C5:C7"/>
    <mergeCell ref="A5:A7"/>
    <mergeCell ref="B5:B7"/>
    <mergeCell ref="G5:G7"/>
    <mergeCell ref="A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9"/>
  <sheetViews>
    <sheetView zoomScale="86" zoomScaleNormal="86" workbookViewId="0">
      <selection activeCell="B6" sqref="B6"/>
    </sheetView>
  </sheetViews>
  <sheetFormatPr baseColWidth="10" defaultRowHeight="15" x14ac:dyDescent="0.25"/>
  <cols>
    <col min="1" max="1" width="24.5703125" customWidth="1"/>
    <col min="2" max="2" width="26.42578125" customWidth="1"/>
    <col min="3" max="3" width="29" customWidth="1"/>
    <col min="4" max="4" width="18" customWidth="1"/>
    <col min="5" max="5" width="19.140625" customWidth="1"/>
    <col min="7" max="7" width="17.5703125" customWidth="1"/>
    <col min="8" max="8" width="21.140625" customWidth="1"/>
    <col min="9" max="9" width="18" customWidth="1"/>
    <col min="10" max="10" width="15.28515625" customWidth="1"/>
    <col min="12" max="12" width="16" customWidth="1"/>
    <col min="13" max="13" width="17.85546875" customWidth="1"/>
  </cols>
  <sheetData>
    <row r="1" spans="1:14" ht="15.75" thickBot="1" x14ac:dyDescent="0.3"/>
    <row r="2" spans="1:14" s="6" customFormat="1" ht="19.5" thickBot="1" x14ac:dyDescent="0.3">
      <c r="A2" s="307" t="s">
        <v>356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</row>
    <row r="3" spans="1:14" s="6" customFormat="1" ht="19.5" thickBot="1" x14ac:dyDescent="0.3">
      <c r="A3" s="307" t="s">
        <v>358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9"/>
    </row>
    <row r="4" spans="1:14" s="6" customFormat="1" ht="19.5" thickBot="1" x14ac:dyDescent="0.35">
      <c r="A4" s="310" t="s">
        <v>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2"/>
    </row>
    <row r="5" spans="1:14" s="9" customFormat="1" ht="90.75" customHeight="1" x14ac:dyDescent="0.25">
      <c r="A5" s="306" t="s">
        <v>151</v>
      </c>
      <c r="B5" s="300" t="s">
        <v>152</v>
      </c>
      <c r="C5" s="300" t="s">
        <v>150</v>
      </c>
      <c r="D5" s="300" t="s">
        <v>146</v>
      </c>
      <c r="E5" s="300" t="s">
        <v>147</v>
      </c>
      <c r="F5" s="301" t="s">
        <v>148</v>
      </c>
      <c r="G5" s="300" t="s">
        <v>149</v>
      </c>
      <c r="H5" s="300" t="s">
        <v>145</v>
      </c>
      <c r="I5" s="302" t="s">
        <v>143</v>
      </c>
      <c r="J5" s="302" t="s">
        <v>144</v>
      </c>
      <c r="K5" s="300" t="s">
        <v>142</v>
      </c>
      <c r="L5" s="296" t="s">
        <v>141</v>
      </c>
      <c r="M5" s="296" t="s">
        <v>140</v>
      </c>
      <c r="N5" s="8"/>
    </row>
    <row r="6" spans="1:14" s="5" customFormat="1" ht="72" customHeight="1" x14ac:dyDescent="0.25">
      <c r="A6" s="20" t="s">
        <v>1</v>
      </c>
      <c r="B6" s="21" t="s">
        <v>13</v>
      </c>
      <c r="C6" s="22" t="s">
        <v>14</v>
      </c>
      <c r="D6" s="21" t="s">
        <v>15</v>
      </c>
      <c r="E6" s="23">
        <v>41057</v>
      </c>
      <c r="F6" s="24">
        <v>291</v>
      </c>
      <c r="G6" s="25">
        <v>42592</v>
      </c>
      <c r="H6" s="24" t="s">
        <v>16</v>
      </c>
      <c r="I6" s="24" t="s">
        <v>17</v>
      </c>
      <c r="J6" s="24" t="s">
        <v>18</v>
      </c>
      <c r="K6" s="24" t="s">
        <v>8</v>
      </c>
      <c r="L6" s="24">
        <v>3.5</v>
      </c>
      <c r="M6" s="53" t="s">
        <v>239</v>
      </c>
    </row>
    <row r="7" spans="1:14" ht="57.75" customHeight="1" x14ac:dyDescent="0.25">
      <c r="A7" s="12" t="s">
        <v>76</v>
      </c>
      <c r="B7" s="231" t="s">
        <v>94</v>
      </c>
      <c r="C7" s="227" t="s">
        <v>77</v>
      </c>
      <c r="D7" s="227" t="s">
        <v>78</v>
      </c>
      <c r="E7" s="233">
        <v>40905</v>
      </c>
      <c r="F7" s="227">
        <v>294</v>
      </c>
      <c r="G7" s="229">
        <v>42614</v>
      </c>
      <c r="H7" s="12" t="s">
        <v>16</v>
      </c>
      <c r="I7" s="12" t="s">
        <v>79</v>
      </c>
      <c r="J7" s="12" t="s">
        <v>80</v>
      </c>
      <c r="K7" s="12" t="s">
        <v>8</v>
      </c>
      <c r="L7" s="12">
        <v>4.5999999999999996</v>
      </c>
      <c r="M7" s="53" t="s">
        <v>239</v>
      </c>
    </row>
    <row r="8" spans="1:14" ht="76.5" x14ac:dyDescent="0.25">
      <c r="A8" s="12" t="s">
        <v>76</v>
      </c>
      <c r="B8" s="232"/>
      <c r="C8" s="228"/>
      <c r="D8" s="228"/>
      <c r="E8" s="232"/>
      <c r="F8" s="228"/>
      <c r="G8" s="230"/>
      <c r="H8" s="12" t="s">
        <v>82</v>
      </c>
      <c r="I8" s="12" t="s">
        <v>83</v>
      </c>
      <c r="J8" s="12" t="s">
        <v>84</v>
      </c>
      <c r="K8" s="12" t="s">
        <v>8</v>
      </c>
      <c r="L8" s="12">
        <v>3.6</v>
      </c>
      <c r="M8" s="53" t="s">
        <v>239</v>
      </c>
    </row>
    <row r="9" spans="1:14" s="59" customFormat="1" ht="18.75" x14ac:dyDescent="0.3"/>
  </sheetData>
  <mergeCells count="9">
    <mergeCell ref="A2:M2"/>
    <mergeCell ref="A4:M4"/>
    <mergeCell ref="F7:F8"/>
    <mergeCell ref="G7:G8"/>
    <mergeCell ref="D7:D8"/>
    <mergeCell ref="C7:C8"/>
    <mergeCell ref="B7:B8"/>
    <mergeCell ref="E7:E8"/>
    <mergeCell ref="A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16"/>
  <sheetViews>
    <sheetView topLeftCell="A7" zoomScale="112" zoomScaleNormal="11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7.42578125" customWidth="1"/>
    <col min="3" max="3" width="18.5703125" customWidth="1"/>
    <col min="4" max="4" width="30.140625" customWidth="1"/>
    <col min="8" max="8" width="26.140625" customWidth="1"/>
    <col min="13" max="13" width="15.140625" customWidth="1"/>
  </cols>
  <sheetData>
    <row r="1" spans="1:15" ht="15.75" thickBot="1" x14ac:dyDescent="0.3"/>
    <row r="2" spans="1:15" s="6" customFormat="1" ht="19.5" thickBot="1" x14ac:dyDescent="0.35">
      <c r="A2" s="288" t="s">
        <v>356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4"/>
    </row>
    <row r="3" spans="1:15" s="6" customFormat="1" ht="19.5" customHeight="1" thickBot="1" x14ac:dyDescent="0.35">
      <c r="A3" s="315" t="s">
        <v>359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7"/>
    </row>
    <row r="4" spans="1:15" s="6" customFormat="1" ht="19.5" thickBot="1" x14ac:dyDescent="0.35">
      <c r="A4" s="291" t="s">
        <v>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</row>
    <row r="5" spans="1:15" s="9" customFormat="1" ht="90.75" customHeight="1" x14ac:dyDescent="0.25">
      <c r="A5" s="306" t="s">
        <v>151</v>
      </c>
      <c r="B5" s="300" t="s">
        <v>152</v>
      </c>
      <c r="C5" s="300" t="s">
        <v>150</v>
      </c>
      <c r="D5" s="300" t="s">
        <v>146</v>
      </c>
      <c r="E5" s="300" t="s">
        <v>147</v>
      </c>
      <c r="F5" s="301" t="s">
        <v>148</v>
      </c>
      <c r="G5" s="300" t="s">
        <v>149</v>
      </c>
      <c r="H5" s="300" t="s">
        <v>145</v>
      </c>
      <c r="I5" s="302" t="s">
        <v>143</v>
      </c>
      <c r="J5" s="302" t="s">
        <v>144</v>
      </c>
      <c r="K5" s="300" t="s">
        <v>142</v>
      </c>
      <c r="L5" s="296" t="s">
        <v>141</v>
      </c>
      <c r="M5" s="296" t="s">
        <v>140</v>
      </c>
      <c r="N5" s="8"/>
      <c r="O5" s="8"/>
    </row>
    <row r="6" spans="1:15" s="5" customFormat="1" ht="71.25" customHeight="1" x14ac:dyDescent="0.25">
      <c r="A6" s="60" t="s">
        <v>1</v>
      </c>
      <c r="B6" s="53" t="s">
        <v>19</v>
      </c>
      <c r="C6" s="53" t="s">
        <v>20</v>
      </c>
      <c r="D6" s="53" t="s">
        <v>21</v>
      </c>
      <c r="E6" s="61">
        <v>42152</v>
      </c>
      <c r="F6" s="53">
        <v>20</v>
      </c>
      <c r="G6" s="62">
        <v>43059</v>
      </c>
      <c r="H6" s="53" t="s">
        <v>22</v>
      </c>
      <c r="I6" s="53" t="s">
        <v>23</v>
      </c>
      <c r="J6" s="53" t="s">
        <v>24</v>
      </c>
      <c r="K6" s="53" t="s">
        <v>8</v>
      </c>
      <c r="L6" s="53" t="s">
        <v>240</v>
      </c>
      <c r="M6" s="53" t="s">
        <v>223</v>
      </c>
    </row>
    <row r="7" spans="1:15" s="5" customFormat="1" ht="82.5" customHeight="1" x14ac:dyDescent="0.25">
      <c r="A7" s="20" t="s">
        <v>1</v>
      </c>
      <c r="B7" s="21" t="s">
        <v>25</v>
      </c>
      <c r="C7" s="21" t="s">
        <v>26</v>
      </c>
      <c r="D7" s="21" t="s">
        <v>27</v>
      </c>
      <c r="E7" s="23">
        <v>41635</v>
      </c>
      <c r="F7" s="24">
        <v>490</v>
      </c>
      <c r="G7" s="25">
        <v>43091</v>
      </c>
      <c r="H7" s="24" t="s">
        <v>28</v>
      </c>
      <c r="I7" s="24" t="s">
        <v>29</v>
      </c>
      <c r="J7" s="24" t="s">
        <v>30</v>
      </c>
      <c r="K7" s="24" t="s">
        <v>8</v>
      </c>
      <c r="L7" s="24">
        <v>11</v>
      </c>
      <c r="M7" s="53" t="s">
        <v>223</v>
      </c>
    </row>
    <row r="8" spans="1:15" s="5" customFormat="1" ht="25.5" x14ac:dyDescent="0.25">
      <c r="A8" s="231" t="s">
        <v>76</v>
      </c>
      <c r="B8" s="231" t="s">
        <v>94</v>
      </c>
      <c r="C8" s="231">
        <v>13233</v>
      </c>
      <c r="D8" s="231" t="s">
        <v>81</v>
      </c>
      <c r="E8" s="233">
        <v>40905</v>
      </c>
      <c r="F8" s="234">
        <v>3</v>
      </c>
      <c r="G8" s="235">
        <v>42842</v>
      </c>
      <c r="H8" s="13" t="s">
        <v>95</v>
      </c>
      <c r="I8" s="46" t="s">
        <v>96</v>
      </c>
      <c r="J8" s="46" t="s">
        <v>97</v>
      </c>
      <c r="K8" s="46" t="s">
        <v>8</v>
      </c>
      <c r="L8" s="46">
        <v>3.6</v>
      </c>
      <c r="M8" s="53" t="s">
        <v>223</v>
      </c>
    </row>
    <row r="9" spans="1:15" s="5" customFormat="1" ht="62.25" customHeight="1" x14ac:dyDescent="0.25">
      <c r="A9" s="232"/>
      <c r="B9" s="232"/>
      <c r="C9" s="232"/>
      <c r="D9" s="232"/>
      <c r="E9" s="232"/>
      <c r="F9" s="232"/>
      <c r="G9" s="232"/>
      <c r="H9" s="13" t="s">
        <v>95</v>
      </c>
      <c r="I9" s="46" t="s">
        <v>98</v>
      </c>
      <c r="J9" s="46" t="s">
        <v>99</v>
      </c>
      <c r="K9" s="46" t="s">
        <v>8</v>
      </c>
      <c r="L9" s="46">
        <v>3.6</v>
      </c>
      <c r="M9" s="53" t="s">
        <v>223</v>
      </c>
    </row>
    <row r="10" spans="1:15" s="5" customFormat="1" ht="24.75" customHeight="1" x14ac:dyDescent="0.25">
      <c r="A10" s="231" t="s">
        <v>76</v>
      </c>
      <c r="B10" s="231" t="s">
        <v>94</v>
      </c>
      <c r="C10" s="231" t="s">
        <v>241</v>
      </c>
      <c r="D10" s="231" t="s">
        <v>81</v>
      </c>
      <c r="E10" s="233">
        <v>40905</v>
      </c>
      <c r="F10" s="234">
        <v>4</v>
      </c>
      <c r="G10" s="235">
        <v>42842</v>
      </c>
      <c r="H10" s="13" t="s">
        <v>95</v>
      </c>
      <c r="I10" s="46" t="s">
        <v>100</v>
      </c>
      <c r="J10" s="46" t="s">
        <v>101</v>
      </c>
      <c r="K10" s="46" t="s">
        <v>8</v>
      </c>
      <c r="L10" s="46">
        <v>3.6</v>
      </c>
      <c r="M10" s="53" t="s">
        <v>223</v>
      </c>
    </row>
    <row r="11" spans="1:15" s="5" customFormat="1" ht="25.5" x14ac:dyDescent="0.25">
      <c r="A11" s="232"/>
      <c r="B11" s="232"/>
      <c r="C11" s="232"/>
      <c r="D11" s="232"/>
      <c r="E11" s="232"/>
      <c r="F11" s="232"/>
      <c r="G11" s="232"/>
      <c r="H11" s="13" t="s">
        <v>95</v>
      </c>
      <c r="I11" s="46" t="s">
        <v>102</v>
      </c>
      <c r="J11" s="46" t="s">
        <v>103</v>
      </c>
      <c r="K11" s="46" t="s">
        <v>8</v>
      </c>
      <c r="L11" s="46">
        <v>3.6</v>
      </c>
      <c r="M11" s="53" t="s">
        <v>223</v>
      </c>
    </row>
    <row r="12" spans="1:15" s="5" customFormat="1" ht="25.5" x14ac:dyDescent="0.25">
      <c r="A12" s="231" t="s">
        <v>76</v>
      </c>
      <c r="B12" s="231" t="s">
        <v>104</v>
      </c>
      <c r="C12" s="231" t="s">
        <v>241</v>
      </c>
      <c r="D12" s="231" t="s">
        <v>81</v>
      </c>
      <c r="E12" s="233">
        <v>40905</v>
      </c>
      <c r="F12" s="234">
        <v>24</v>
      </c>
      <c r="G12" s="235">
        <v>42968</v>
      </c>
      <c r="H12" s="13" t="s">
        <v>95</v>
      </c>
      <c r="I12" s="46" t="s">
        <v>105</v>
      </c>
      <c r="J12" s="46" t="s">
        <v>106</v>
      </c>
      <c r="K12" s="46" t="s">
        <v>8</v>
      </c>
      <c r="L12" s="46">
        <v>3.6</v>
      </c>
      <c r="M12" s="53" t="s">
        <v>223</v>
      </c>
    </row>
    <row r="13" spans="1:15" s="5" customFormat="1" ht="60" customHeight="1" x14ac:dyDescent="0.25">
      <c r="A13" s="232"/>
      <c r="B13" s="232"/>
      <c r="C13" s="232"/>
      <c r="D13" s="232"/>
      <c r="E13" s="232"/>
      <c r="F13" s="232"/>
      <c r="G13" s="232"/>
      <c r="H13" s="13" t="s">
        <v>95</v>
      </c>
      <c r="I13" s="46" t="s">
        <v>107</v>
      </c>
      <c r="J13" s="46" t="s">
        <v>108</v>
      </c>
      <c r="K13" s="46" t="s">
        <v>8</v>
      </c>
      <c r="L13" s="46">
        <v>3.6</v>
      </c>
      <c r="M13" s="53" t="s">
        <v>223</v>
      </c>
    </row>
    <row r="14" spans="1:15" s="5" customFormat="1" ht="51" x14ac:dyDescent="0.25">
      <c r="A14" s="46" t="s">
        <v>76</v>
      </c>
      <c r="B14" s="46" t="s">
        <v>109</v>
      </c>
      <c r="C14" s="46">
        <v>13233</v>
      </c>
      <c r="D14" s="46" t="s">
        <v>81</v>
      </c>
      <c r="E14" s="64">
        <v>40905</v>
      </c>
      <c r="F14" s="47">
        <v>25</v>
      </c>
      <c r="G14" s="45">
        <v>42970</v>
      </c>
      <c r="H14" s="13" t="s">
        <v>95</v>
      </c>
      <c r="I14" s="46" t="s">
        <v>110</v>
      </c>
      <c r="J14" s="46" t="s">
        <v>111</v>
      </c>
      <c r="K14" s="46" t="s">
        <v>8</v>
      </c>
      <c r="L14" s="46">
        <v>3.6</v>
      </c>
      <c r="M14" s="53" t="s">
        <v>223</v>
      </c>
    </row>
    <row r="15" spans="1:15" ht="51" x14ac:dyDescent="0.25">
      <c r="A15" s="17" t="s">
        <v>76</v>
      </c>
      <c r="B15" s="17" t="s">
        <v>112</v>
      </c>
      <c r="C15" s="17" t="s">
        <v>241</v>
      </c>
      <c r="D15" s="17" t="s">
        <v>81</v>
      </c>
      <c r="E15" s="64">
        <v>40905</v>
      </c>
      <c r="F15" s="48">
        <v>23</v>
      </c>
      <c r="G15" s="63">
        <v>43049</v>
      </c>
      <c r="H15" s="46" t="s">
        <v>113</v>
      </c>
      <c r="I15" s="17" t="s">
        <v>114</v>
      </c>
      <c r="J15" s="17" t="s">
        <v>115</v>
      </c>
      <c r="K15" s="17" t="s">
        <v>8</v>
      </c>
      <c r="L15" s="17">
        <v>3.6</v>
      </c>
      <c r="M15" s="53" t="s">
        <v>223</v>
      </c>
    </row>
    <row r="16" spans="1:15" s="26" customFormat="1" ht="18.75" x14ac:dyDescent="0.3"/>
  </sheetData>
  <mergeCells count="24"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A4:M4"/>
    <mergeCell ref="A8:A9"/>
    <mergeCell ref="B8:B9"/>
    <mergeCell ref="C8:C9"/>
    <mergeCell ref="D8:D9"/>
    <mergeCell ref="E8:E9"/>
    <mergeCell ref="F8:F9"/>
    <mergeCell ref="G8:G9"/>
    <mergeCell ref="A2:M2"/>
    <mergeCell ref="A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12"/>
  <sheetViews>
    <sheetView zoomScale="64" zoomScaleNormal="64" workbookViewId="0">
      <selection activeCell="M7" sqref="M7"/>
    </sheetView>
  </sheetViews>
  <sheetFormatPr baseColWidth="10" defaultRowHeight="15" x14ac:dyDescent="0.25"/>
  <cols>
    <col min="1" max="1" width="16" customWidth="1"/>
    <col min="2" max="2" width="20.42578125" customWidth="1"/>
    <col min="3" max="3" width="18.28515625" customWidth="1"/>
    <col min="4" max="4" width="29.85546875" customWidth="1"/>
    <col min="5" max="5" width="23.85546875" customWidth="1"/>
    <col min="6" max="6" width="16.42578125" customWidth="1"/>
    <col min="8" max="8" width="23.42578125" customWidth="1"/>
    <col min="10" max="10" width="24.42578125" customWidth="1"/>
    <col min="11" max="11" width="17.7109375" customWidth="1"/>
    <col min="12" max="12" width="17.28515625" customWidth="1"/>
    <col min="13" max="13" width="19.5703125" customWidth="1"/>
  </cols>
  <sheetData>
    <row r="1" spans="1:15" s="6" customFormat="1" ht="19.5" thickBot="1" x14ac:dyDescent="0.35">
      <c r="A1" s="288" t="s">
        <v>356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4"/>
    </row>
    <row r="2" spans="1:15" s="6" customFormat="1" ht="19.5" thickBot="1" x14ac:dyDescent="0.35">
      <c r="A2" s="319" t="s">
        <v>360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1"/>
    </row>
    <row r="3" spans="1:15" s="6" customFormat="1" ht="19.5" thickBot="1" x14ac:dyDescent="0.35">
      <c r="A3" s="291" t="s">
        <v>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4"/>
    </row>
    <row r="4" spans="1:15" s="9" customFormat="1" ht="90.75" customHeight="1" x14ac:dyDescent="0.25">
      <c r="A4" s="306" t="s">
        <v>151</v>
      </c>
      <c r="B4" s="300" t="s">
        <v>152</v>
      </c>
      <c r="C4" s="300" t="s">
        <v>150</v>
      </c>
      <c r="D4" s="300" t="s">
        <v>146</v>
      </c>
      <c r="E4" s="300" t="s">
        <v>147</v>
      </c>
      <c r="F4" s="301" t="s">
        <v>148</v>
      </c>
      <c r="G4" s="300" t="s">
        <v>149</v>
      </c>
      <c r="H4" s="300" t="s">
        <v>145</v>
      </c>
      <c r="I4" s="302" t="s">
        <v>143</v>
      </c>
      <c r="J4" s="302" t="s">
        <v>144</v>
      </c>
      <c r="K4" s="300" t="s">
        <v>142</v>
      </c>
      <c r="L4" s="296" t="s">
        <v>141</v>
      </c>
      <c r="M4" s="296" t="s">
        <v>140</v>
      </c>
      <c r="N4" s="8"/>
      <c r="O4" s="8"/>
    </row>
    <row r="5" spans="1:15" ht="76.5" x14ac:dyDescent="0.25">
      <c r="A5" s="17" t="s">
        <v>76</v>
      </c>
      <c r="B5" s="17" t="s">
        <v>85</v>
      </c>
      <c r="C5" s="17" t="s">
        <v>86</v>
      </c>
      <c r="D5" s="17" t="s">
        <v>81</v>
      </c>
      <c r="E5" s="78">
        <v>40905</v>
      </c>
      <c r="F5" s="236">
        <v>75</v>
      </c>
      <c r="G5" s="16">
        <v>43312</v>
      </c>
      <c r="H5" s="17" t="s">
        <v>82</v>
      </c>
      <c r="I5" s="17" t="s">
        <v>87</v>
      </c>
      <c r="J5" s="17" t="s">
        <v>88</v>
      </c>
      <c r="K5" s="17" t="s">
        <v>8</v>
      </c>
      <c r="L5" s="15">
        <v>8</v>
      </c>
      <c r="M5" s="17" t="s">
        <v>223</v>
      </c>
    </row>
    <row r="6" spans="1:15" ht="51.75" x14ac:dyDescent="0.25">
      <c r="A6" s="17" t="s">
        <v>76</v>
      </c>
      <c r="B6" s="17" t="s">
        <v>89</v>
      </c>
      <c r="C6" s="17" t="s">
        <v>90</v>
      </c>
      <c r="D6" s="17" t="s">
        <v>81</v>
      </c>
      <c r="E6" s="78">
        <v>40906</v>
      </c>
      <c r="F6" s="236"/>
      <c r="G6" s="16">
        <v>43313</v>
      </c>
      <c r="H6" s="13" t="s">
        <v>91</v>
      </c>
      <c r="I6" s="17" t="s">
        <v>92</v>
      </c>
      <c r="J6" s="17" t="s">
        <v>93</v>
      </c>
      <c r="K6" s="17" t="s">
        <v>8</v>
      </c>
      <c r="L6" s="15">
        <v>5</v>
      </c>
      <c r="M6" s="65" t="s">
        <v>223</v>
      </c>
    </row>
    <row r="7" spans="1:15" ht="63.75" x14ac:dyDescent="0.25">
      <c r="A7" s="27" t="s">
        <v>76</v>
      </c>
      <c r="B7" s="27" t="s">
        <v>116</v>
      </c>
      <c r="C7" s="27" t="s">
        <v>117</v>
      </c>
      <c r="D7" s="27" t="s">
        <v>118</v>
      </c>
      <c r="E7" s="83">
        <v>41698</v>
      </c>
      <c r="F7" s="27">
        <v>139</v>
      </c>
      <c r="G7" s="39">
        <v>43364</v>
      </c>
      <c r="H7" s="27" t="s">
        <v>119</v>
      </c>
      <c r="I7" s="27" t="s">
        <v>120</v>
      </c>
      <c r="J7" s="27" t="s">
        <v>121</v>
      </c>
      <c r="K7" s="28" t="s">
        <v>8</v>
      </c>
      <c r="L7" s="27">
        <v>10</v>
      </c>
      <c r="M7" s="53" t="s">
        <v>239</v>
      </c>
    </row>
    <row r="8" spans="1:15" s="26" customFormat="1" ht="18.75" x14ac:dyDescent="0.3">
      <c r="L8" s="59"/>
    </row>
    <row r="12" spans="1:15" x14ac:dyDescent="0.25">
      <c r="J12">
        <v>16</v>
      </c>
    </row>
  </sheetData>
  <mergeCells count="4">
    <mergeCell ref="A3:M3"/>
    <mergeCell ref="F5:F6"/>
    <mergeCell ref="A1:M1"/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O9"/>
  <sheetViews>
    <sheetView workbookViewId="0">
      <selection activeCell="H4" sqref="H4"/>
    </sheetView>
  </sheetViews>
  <sheetFormatPr baseColWidth="10" defaultRowHeight="15" x14ac:dyDescent="0.25"/>
  <cols>
    <col min="1" max="1" width="17.28515625" customWidth="1"/>
    <col min="2" max="2" width="25.140625" customWidth="1"/>
    <col min="4" max="4" width="32.5703125" customWidth="1"/>
    <col min="5" max="5" width="14.28515625" customWidth="1"/>
    <col min="7" max="7" width="16.7109375" customWidth="1"/>
    <col min="8" max="8" width="20.42578125" customWidth="1"/>
  </cols>
  <sheetData>
    <row r="1" spans="1:15" s="6" customFormat="1" ht="19.5" thickBot="1" x14ac:dyDescent="0.3">
      <c r="A1" s="322" t="s">
        <v>356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</row>
    <row r="2" spans="1:15" s="6" customFormat="1" ht="19.5" thickBot="1" x14ac:dyDescent="0.35">
      <c r="A2" s="315" t="s">
        <v>361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7"/>
    </row>
    <row r="3" spans="1:15" s="6" customFormat="1" ht="19.5" thickBot="1" x14ac:dyDescent="0.35">
      <c r="A3" s="207" t="s">
        <v>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5" s="9" customFormat="1" ht="90.75" customHeight="1" x14ac:dyDescent="0.25">
      <c r="A4" s="93" t="s">
        <v>151</v>
      </c>
      <c r="B4" s="94" t="s">
        <v>152</v>
      </c>
      <c r="C4" s="94" t="s">
        <v>150</v>
      </c>
      <c r="D4" s="94" t="s">
        <v>146</v>
      </c>
      <c r="E4" s="94" t="s">
        <v>147</v>
      </c>
      <c r="F4" s="95" t="s">
        <v>148</v>
      </c>
      <c r="G4" s="94" t="s">
        <v>149</v>
      </c>
      <c r="H4" s="94" t="s">
        <v>145</v>
      </c>
      <c r="I4" s="96" t="s">
        <v>143</v>
      </c>
      <c r="J4" s="96" t="s">
        <v>144</v>
      </c>
      <c r="K4" s="94" t="s">
        <v>142</v>
      </c>
      <c r="L4" s="97" t="s">
        <v>141</v>
      </c>
      <c r="M4" s="97" t="s">
        <v>140</v>
      </c>
      <c r="N4" s="8"/>
      <c r="O4" s="8"/>
    </row>
    <row r="5" spans="1:15" s="5" customFormat="1" ht="56.25" customHeight="1" x14ac:dyDescent="0.25">
      <c r="A5" s="60" t="s">
        <v>1</v>
      </c>
      <c r="B5" s="53" t="s">
        <v>31</v>
      </c>
      <c r="C5" s="212" t="s">
        <v>32</v>
      </c>
      <c r="D5" s="53" t="s">
        <v>33</v>
      </c>
      <c r="E5" s="215">
        <v>42250</v>
      </c>
      <c r="F5" s="212">
        <v>124</v>
      </c>
      <c r="G5" s="62">
        <v>43585</v>
      </c>
      <c r="H5" s="53" t="s">
        <v>34</v>
      </c>
      <c r="I5" s="53" t="s">
        <v>35</v>
      </c>
      <c r="J5" s="53" t="s">
        <v>36</v>
      </c>
      <c r="K5" s="53" t="s">
        <v>8</v>
      </c>
      <c r="L5" s="53">
        <v>12</v>
      </c>
      <c r="M5" s="53" t="s">
        <v>223</v>
      </c>
    </row>
    <row r="6" spans="1:15" s="5" customFormat="1" ht="58.5" customHeight="1" x14ac:dyDescent="0.25">
      <c r="A6" s="60" t="s">
        <v>1</v>
      </c>
      <c r="B6" s="53" t="s">
        <v>31</v>
      </c>
      <c r="C6" s="243"/>
      <c r="D6" s="53" t="s">
        <v>33</v>
      </c>
      <c r="E6" s="240"/>
      <c r="F6" s="237"/>
      <c r="G6" s="62">
        <v>43585</v>
      </c>
      <c r="H6" s="53" t="s">
        <v>34</v>
      </c>
      <c r="I6" s="53" t="s">
        <v>37</v>
      </c>
      <c r="J6" s="53" t="s">
        <v>38</v>
      </c>
      <c r="K6" s="53" t="s">
        <v>8</v>
      </c>
      <c r="L6" s="53">
        <v>13</v>
      </c>
      <c r="M6" s="53" t="s">
        <v>223</v>
      </c>
    </row>
    <row r="7" spans="1:15" s="5" customFormat="1" ht="38.25" x14ac:dyDescent="0.25">
      <c r="A7" s="46" t="s">
        <v>122</v>
      </c>
      <c r="B7" s="46" t="s">
        <v>123</v>
      </c>
      <c r="C7" s="241" t="s">
        <v>124</v>
      </c>
      <c r="D7" s="46" t="s">
        <v>125</v>
      </c>
      <c r="E7" s="79">
        <v>41758</v>
      </c>
      <c r="F7" s="238">
        <v>7</v>
      </c>
      <c r="G7" s="45">
        <v>43655</v>
      </c>
      <c r="H7" s="46" t="s">
        <v>16</v>
      </c>
      <c r="I7" s="46" t="s">
        <v>126</v>
      </c>
      <c r="J7" s="46" t="s">
        <v>127</v>
      </c>
      <c r="K7" s="48" t="s">
        <v>8</v>
      </c>
      <c r="L7" s="46">
        <v>4.5999999999999996</v>
      </c>
      <c r="M7" s="53" t="s">
        <v>239</v>
      </c>
    </row>
    <row r="8" spans="1:15" s="5" customFormat="1" ht="38.25" x14ac:dyDescent="0.25">
      <c r="A8" s="46" t="s">
        <v>122</v>
      </c>
      <c r="B8" s="46" t="s">
        <v>128</v>
      </c>
      <c r="C8" s="242"/>
      <c r="D8" s="46" t="s">
        <v>125</v>
      </c>
      <c r="E8" s="79">
        <v>41759</v>
      </c>
      <c r="F8" s="239"/>
      <c r="G8" s="45">
        <v>43656</v>
      </c>
      <c r="H8" s="46" t="s">
        <v>16</v>
      </c>
      <c r="I8" s="46" t="s">
        <v>129</v>
      </c>
      <c r="J8" s="46" t="s">
        <v>130</v>
      </c>
      <c r="K8" s="48" t="s">
        <v>8</v>
      </c>
      <c r="L8" s="48">
        <v>2</v>
      </c>
      <c r="M8" s="53" t="s">
        <v>239</v>
      </c>
    </row>
    <row r="9" spans="1:15" s="29" customFormat="1" ht="21" x14ac:dyDescent="0.35"/>
  </sheetData>
  <mergeCells count="8">
    <mergeCell ref="A1:M1"/>
    <mergeCell ref="A3:M3"/>
    <mergeCell ref="F5:F6"/>
    <mergeCell ref="F7:F8"/>
    <mergeCell ref="E5:E6"/>
    <mergeCell ref="C7:C8"/>
    <mergeCell ref="C5:C6"/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7"/>
  <sheetViews>
    <sheetView zoomScale="80" zoomScaleNormal="80" workbookViewId="0">
      <selection sqref="A1:M1"/>
    </sheetView>
  </sheetViews>
  <sheetFormatPr baseColWidth="10" defaultRowHeight="15" x14ac:dyDescent="0.25"/>
  <cols>
    <col min="1" max="1" width="17.85546875" customWidth="1"/>
    <col min="2" max="2" width="21" customWidth="1"/>
    <col min="3" max="3" width="14.28515625" customWidth="1"/>
    <col min="4" max="4" width="31.7109375" customWidth="1"/>
    <col min="5" max="5" width="21.85546875" customWidth="1"/>
    <col min="8" max="8" width="21.28515625" customWidth="1"/>
    <col min="12" max="12" width="19.28515625" customWidth="1"/>
  </cols>
  <sheetData>
    <row r="1" spans="1:15" s="6" customFormat="1" ht="18.75" x14ac:dyDescent="0.3">
      <c r="A1" s="294" t="s">
        <v>356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5" s="6" customFormat="1" ht="18.75" x14ac:dyDescent="0.3">
      <c r="A2" s="326" t="s">
        <v>362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5" s="6" customFormat="1" ht="18.75" x14ac:dyDescent="0.3">
      <c r="A3" s="298" t="s">
        <v>0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5" s="9" customFormat="1" ht="90.75" customHeight="1" x14ac:dyDescent="0.25">
      <c r="A4" s="306" t="s">
        <v>151</v>
      </c>
      <c r="B4" s="300" t="s">
        <v>152</v>
      </c>
      <c r="C4" s="300" t="s">
        <v>150</v>
      </c>
      <c r="D4" s="300" t="s">
        <v>146</v>
      </c>
      <c r="E4" s="300" t="s">
        <v>147</v>
      </c>
      <c r="F4" s="301" t="s">
        <v>148</v>
      </c>
      <c r="G4" s="300" t="s">
        <v>149</v>
      </c>
      <c r="H4" s="300" t="s">
        <v>145</v>
      </c>
      <c r="I4" s="302" t="s">
        <v>143</v>
      </c>
      <c r="J4" s="302" t="s">
        <v>144</v>
      </c>
      <c r="K4" s="300" t="s">
        <v>142</v>
      </c>
      <c r="L4" s="296" t="s">
        <v>141</v>
      </c>
      <c r="M4" s="296" t="s">
        <v>140</v>
      </c>
      <c r="N4" s="8"/>
      <c r="O4" s="8"/>
    </row>
    <row r="5" spans="1:15" s="5" customFormat="1" ht="108" customHeight="1" x14ac:dyDescent="0.25">
      <c r="A5" s="30" t="s">
        <v>1</v>
      </c>
      <c r="B5" s="31" t="s">
        <v>39</v>
      </c>
      <c r="C5" s="31" t="s">
        <v>40</v>
      </c>
      <c r="D5" s="31" t="s">
        <v>41</v>
      </c>
      <c r="E5" s="32">
        <v>42880</v>
      </c>
      <c r="F5" s="31">
        <v>132</v>
      </c>
      <c r="G5" s="33">
        <v>43998</v>
      </c>
      <c r="H5" s="31" t="s">
        <v>16</v>
      </c>
      <c r="I5" s="31" t="s">
        <v>42</v>
      </c>
      <c r="J5" s="31" t="s">
        <v>43</v>
      </c>
      <c r="K5" s="31" t="s">
        <v>8</v>
      </c>
      <c r="L5" s="31">
        <v>4.5999999999999996</v>
      </c>
      <c r="M5" s="31" t="s">
        <v>223</v>
      </c>
      <c r="N5" s="1"/>
      <c r="O5" s="1"/>
    </row>
    <row r="6" spans="1:15" s="5" customFormat="1" ht="51" x14ac:dyDescent="0.25">
      <c r="A6" s="34" t="s">
        <v>1</v>
      </c>
      <c r="B6" s="35" t="s">
        <v>44</v>
      </c>
      <c r="C6" s="35" t="s">
        <v>45</v>
      </c>
      <c r="D6" s="35" t="s">
        <v>46</v>
      </c>
      <c r="E6" s="36">
        <v>42635</v>
      </c>
      <c r="F6" s="35">
        <v>302</v>
      </c>
      <c r="G6" s="37">
        <v>44026</v>
      </c>
      <c r="H6" s="38" t="s">
        <v>16</v>
      </c>
      <c r="I6" s="35" t="s">
        <v>47</v>
      </c>
      <c r="J6" s="35" t="s">
        <v>48</v>
      </c>
      <c r="K6" s="35" t="s">
        <v>49</v>
      </c>
      <c r="L6" s="35">
        <v>3</v>
      </c>
      <c r="M6" s="53" t="s">
        <v>239</v>
      </c>
      <c r="N6" s="7"/>
      <c r="O6" s="7"/>
    </row>
    <row r="7" spans="1:15" s="5" customFormat="1" ht="63.75" x14ac:dyDescent="0.25">
      <c r="A7" s="246" t="s">
        <v>1</v>
      </c>
      <c r="B7" s="246" t="s">
        <v>50</v>
      </c>
      <c r="C7" s="246" t="s">
        <v>51</v>
      </c>
      <c r="D7" s="246" t="s">
        <v>52</v>
      </c>
      <c r="E7" s="257">
        <v>43374</v>
      </c>
      <c r="F7" s="246">
        <v>17</v>
      </c>
      <c r="G7" s="244">
        <v>44049</v>
      </c>
      <c r="H7" s="246" t="s">
        <v>16</v>
      </c>
      <c r="I7" s="27" t="s">
        <v>53</v>
      </c>
      <c r="J7" s="27" t="s">
        <v>54</v>
      </c>
      <c r="K7" s="27" t="s">
        <v>55</v>
      </c>
      <c r="L7" s="27">
        <v>2</v>
      </c>
      <c r="M7" s="27" t="s">
        <v>223</v>
      </c>
      <c r="N7" s="1"/>
      <c r="O7" s="1"/>
    </row>
    <row r="8" spans="1:15" s="5" customFormat="1" ht="63.75" x14ac:dyDescent="0.25">
      <c r="A8" s="247"/>
      <c r="B8" s="247"/>
      <c r="C8" s="247"/>
      <c r="D8" s="247"/>
      <c r="E8" s="258"/>
      <c r="F8" s="247"/>
      <c r="G8" s="245"/>
      <c r="H8" s="247"/>
      <c r="I8" s="27" t="s">
        <v>56</v>
      </c>
      <c r="J8" s="27" t="s">
        <v>57</v>
      </c>
      <c r="K8" s="27" t="s">
        <v>55</v>
      </c>
      <c r="L8" s="27">
        <v>2</v>
      </c>
      <c r="M8" s="27" t="s">
        <v>223</v>
      </c>
      <c r="N8" s="1"/>
      <c r="O8" s="1"/>
    </row>
    <row r="9" spans="1:15" s="5" customFormat="1" ht="99.75" customHeight="1" x14ac:dyDescent="0.25">
      <c r="A9" s="246" t="s">
        <v>1</v>
      </c>
      <c r="B9" s="246" t="s">
        <v>50</v>
      </c>
      <c r="C9" s="246" t="s">
        <v>51</v>
      </c>
      <c r="D9" s="246" t="s">
        <v>52</v>
      </c>
      <c r="E9" s="257">
        <v>43374</v>
      </c>
      <c r="F9" s="246">
        <v>18</v>
      </c>
      <c r="G9" s="244" t="s">
        <v>58</v>
      </c>
      <c r="H9" s="246" t="s">
        <v>16</v>
      </c>
      <c r="I9" s="27" t="s">
        <v>59</v>
      </c>
      <c r="J9" s="27" t="s">
        <v>60</v>
      </c>
      <c r="K9" s="27" t="s">
        <v>55</v>
      </c>
      <c r="L9" s="27">
        <v>2</v>
      </c>
      <c r="M9" s="27" t="s">
        <v>223</v>
      </c>
      <c r="N9" s="1"/>
      <c r="O9" s="1"/>
    </row>
    <row r="10" spans="1:15" s="5" customFormat="1" ht="99" customHeight="1" x14ac:dyDescent="0.25">
      <c r="A10" s="247"/>
      <c r="B10" s="247"/>
      <c r="C10" s="247"/>
      <c r="D10" s="247"/>
      <c r="E10" s="258"/>
      <c r="F10" s="247"/>
      <c r="G10" s="245"/>
      <c r="H10" s="247"/>
      <c r="I10" s="27" t="s">
        <v>61</v>
      </c>
      <c r="J10" s="27" t="s">
        <v>62</v>
      </c>
      <c r="K10" s="27" t="s">
        <v>55</v>
      </c>
      <c r="L10" s="27">
        <v>2</v>
      </c>
      <c r="M10" s="27" t="s">
        <v>223</v>
      </c>
      <c r="N10" s="1"/>
      <c r="O10" s="1"/>
    </row>
    <row r="11" spans="1:15" s="5" customFormat="1" ht="63.75" x14ac:dyDescent="0.25">
      <c r="A11" s="27" t="s">
        <v>1</v>
      </c>
      <c r="B11" s="27" t="s">
        <v>50</v>
      </c>
      <c r="C11" s="27" t="s">
        <v>51</v>
      </c>
      <c r="D11" s="27" t="s">
        <v>52</v>
      </c>
      <c r="E11" s="39">
        <v>43374</v>
      </c>
      <c r="F11" s="27">
        <v>23</v>
      </c>
      <c r="G11" s="40">
        <v>44123</v>
      </c>
      <c r="H11" s="27" t="s">
        <v>63</v>
      </c>
      <c r="I11" s="27" t="s">
        <v>64</v>
      </c>
      <c r="J11" s="27" t="s">
        <v>65</v>
      </c>
      <c r="K11" s="27" t="s">
        <v>55</v>
      </c>
      <c r="L11" s="27">
        <v>2</v>
      </c>
      <c r="M11" s="27" t="s">
        <v>223</v>
      </c>
      <c r="N11" s="1"/>
      <c r="O11" s="1"/>
    </row>
    <row r="12" spans="1:15" s="5" customFormat="1" ht="63.75" x14ac:dyDescent="0.25">
      <c r="A12" s="248" t="s">
        <v>1</v>
      </c>
      <c r="B12" s="248" t="s">
        <v>50</v>
      </c>
      <c r="C12" s="248" t="s">
        <v>66</v>
      </c>
      <c r="D12" s="248" t="s">
        <v>67</v>
      </c>
      <c r="E12" s="251">
        <v>43228</v>
      </c>
      <c r="F12" s="248">
        <v>20</v>
      </c>
      <c r="G12" s="254">
        <v>44085</v>
      </c>
      <c r="H12" s="11" t="s">
        <v>16</v>
      </c>
      <c r="I12" s="10" t="s">
        <v>68</v>
      </c>
      <c r="J12" s="10" t="s">
        <v>69</v>
      </c>
      <c r="K12" s="10" t="s">
        <v>55</v>
      </c>
      <c r="L12" s="10">
        <v>2</v>
      </c>
      <c r="M12" s="53" t="s">
        <v>223</v>
      </c>
      <c r="N12" s="7"/>
      <c r="O12" s="7"/>
    </row>
    <row r="13" spans="1:15" s="5" customFormat="1" ht="63.75" x14ac:dyDescent="0.25">
      <c r="A13" s="250"/>
      <c r="B13" s="250"/>
      <c r="C13" s="250"/>
      <c r="D13" s="250"/>
      <c r="E13" s="253"/>
      <c r="F13" s="250"/>
      <c r="G13" s="256"/>
      <c r="H13" s="11" t="s">
        <v>16</v>
      </c>
      <c r="I13" s="10" t="s">
        <v>70</v>
      </c>
      <c r="J13" s="10" t="s">
        <v>71</v>
      </c>
      <c r="K13" s="10" t="s">
        <v>55</v>
      </c>
      <c r="L13" s="10">
        <v>2</v>
      </c>
      <c r="M13" s="10" t="s">
        <v>223</v>
      </c>
      <c r="N13" s="7"/>
      <c r="O13" s="7"/>
    </row>
    <row r="14" spans="1:15" s="5" customFormat="1" ht="51" x14ac:dyDescent="0.25">
      <c r="A14" s="248" t="s">
        <v>1</v>
      </c>
      <c r="B14" s="248" t="s">
        <v>243</v>
      </c>
      <c r="C14" s="248" t="s">
        <v>154</v>
      </c>
      <c r="D14" s="248" t="s">
        <v>153</v>
      </c>
      <c r="E14" s="251">
        <v>43024</v>
      </c>
      <c r="F14" s="248">
        <v>379</v>
      </c>
      <c r="G14" s="254">
        <v>44146</v>
      </c>
      <c r="H14" s="11" t="s">
        <v>205</v>
      </c>
      <c r="I14" s="10" t="s">
        <v>199</v>
      </c>
      <c r="J14" s="10" t="s">
        <v>200</v>
      </c>
      <c r="K14" s="10" t="s">
        <v>242</v>
      </c>
      <c r="L14" s="10">
        <v>17</v>
      </c>
      <c r="M14" s="248" t="s">
        <v>239</v>
      </c>
      <c r="N14" s="7"/>
      <c r="O14" s="7"/>
    </row>
    <row r="15" spans="1:15" s="5" customFormat="1" ht="25.5" x14ac:dyDescent="0.25">
      <c r="A15" s="249"/>
      <c r="B15" s="249"/>
      <c r="C15" s="249"/>
      <c r="D15" s="249"/>
      <c r="E15" s="252"/>
      <c r="F15" s="249"/>
      <c r="G15" s="255"/>
      <c r="H15" s="11" t="s">
        <v>207</v>
      </c>
      <c r="I15" s="10" t="s">
        <v>201</v>
      </c>
      <c r="J15" s="10" t="s">
        <v>202</v>
      </c>
      <c r="K15" s="10" t="s">
        <v>242</v>
      </c>
      <c r="L15" s="10">
        <v>3</v>
      </c>
      <c r="M15" s="249"/>
      <c r="N15" s="7"/>
      <c r="O15" s="7"/>
    </row>
    <row r="16" spans="1:15" s="5" customFormat="1" ht="25.5" x14ac:dyDescent="0.25">
      <c r="A16" s="250"/>
      <c r="B16" s="250"/>
      <c r="C16" s="250"/>
      <c r="D16" s="250"/>
      <c r="E16" s="253"/>
      <c r="F16" s="250"/>
      <c r="G16" s="256"/>
      <c r="H16" s="11" t="s">
        <v>206</v>
      </c>
      <c r="I16" s="10" t="s">
        <v>203</v>
      </c>
      <c r="J16" s="10" t="s">
        <v>204</v>
      </c>
      <c r="K16" s="10" t="s">
        <v>8</v>
      </c>
      <c r="L16" s="10">
        <v>3.6</v>
      </c>
      <c r="M16" s="250"/>
      <c r="N16" s="7"/>
      <c r="O16" s="7"/>
    </row>
    <row r="17" s="19" customFormat="1" x14ac:dyDescent="0.25"/>
  </sheetData>
  <mergeCells count="34">
    <mergeCell ref="A1:M1"/>
    <mergeCell ref="A2:M2"/>
    <mergeCell ref="A9:A10"/>
    <mergeCell ref="B9:B10"/>
    <mergeCell ref="C9:C10"/>
    <mergeCell ref="A3:M3"/>
    <mergeCell ref="A7:A8"/>
    <mergeCell ref="B7:B8"/>
    <mergeCell ref="C7:C8"/>
    <mergeCell ref="D7:D8"/>
    <mergeCell ref="E7:E8"/>
    <mergeCell ref="F7:F8"/>
    <mergeCell ref="G7:G8"/>
    <mergeCell ref="H7:H8"/>
    <mergeCell ref="D9:D10"/>
    <mergeCell ref="E9:E10"/>
    <mergeCell ref="F9:F10"/>
    <mergeCell ref="A12:A13"/>
    <mergeCell ref="A14:A16"/>
    <mergeCell ref="B14:B16"/>
    <mergeCell ref="C14:C16"/>
    <mergeCell ref="D14:D16"/>
    <mergeCell ref="D12:D13"/>
    <mergeCell ref="C12:C13"/>
    <mergeCell ref="G9:G10"/>
    <mergeCell ref="H9:H10"/>
    <mergeCell ref="M14:M16"/>
    <mergeCell ref="B12:B13"/>
    <mergeCell ref="E14:E16"/>
    <mergeCell ref="F14:F16"/>
    <mergeCell ref="G14:G16"/>
    <mergeCell ref="G12:G13"/>
    <mergeCell ref="F12:F13"/>
    <mergeCell ref="E12:E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19"/>
  <sheetViews>
    <sheetView zoomScale="71" zoomScaleNormal="71" workbookViewId="0">
      <selection activeCell="E26" sqref="E26"/>
    </sheetView>
  </sheetViews>
  <sheetFormatPr baseColWidth="10" defaultRowHeight="15" x14ac:dyDescent="0.25"/>
  <cols>
    <col min="1" max="1" width="22.140625" customWidth="1"/>
    <col min="2" max="2" width="40" customWidth="1"/>
    <col min="3" max="3" width="24" customWidth="1"/>
    <col min="4" max="4" width="35.140625" customWidth="1"/>
    <col min="5" max="5" width="17" bestFit="1" customWidth="1"/>
    <col min="6" max="6" width="14.140625" bestFit="1" customWidth="1"/>
    <col min="7" max="7" width="14.28515625" bestFit="1" customWidth="1"/>
    <col min="8" max="8" width="43" customWidth="1"/>
    <col min="9" max="9" width="18.140625" bestFit="1" customWidth="1"/>
    <col min="10" max="10" width="18.85546875" bestFit="1" customWidth="1"/>
    <col min="11" max="11" width="32.7109375" bestFit="1" customWidth="1"/>
    <col min="12" max="12" width="13.42578125" bestFit="1" customWidth="1"/>
    <col min="13" max="13" width="26.42578125" bestFit="1" customWidth="1"/>
  </cols>
  <sheetData>
    <row r="1" spans="1:15" s="6" customFormat="1" ht="19.5" thickBot="1" x14ac:dyDescent="0.3">
      <c r="A1" s="205" t="s">
        <v>356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5" s="6" customFormat="1" ht="19.5" thickBot="1" x14ac:dyDescent="0.3">
      <c r="A2" s="330" t="s">
        <v>363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2"/>
    </row>
    <row r="3" spans="1:15" s="6" customFormat="1" ht="19.5" thickBot="1" x14ac:dyDescent="0.35">
      <c r="A3" s="310" t="s">
        <v>0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9"/>
    </row>
    <row r="4" spans="1:15" s="9" customFormat="1" ht="90.75" customHeight="1" x14ac:dyDescent="0.25">
      <c r="A4" s="306" t="s">
        <v>151</v>
      </c>
      <c r="B4" s="300" t="s">
        <v>152</v>
      </c>
      <c r="C4" s="300" t="s">
        <v>150</v>
      </c>
      <c r="D4" s="300" t="s">
        <v>146</v>
      </c>
      <c r="E4" s="300" t="s">
        <v>147</v>
      </c>
      <c r="F4" s="301" t="s">
        <v>148</v>
      </c>
      <c r="G4" s="300" t="s">
        <v>149</v>
      </c>
      <c r="H4" s="300" t="s">
        <v>145</v>
      </c>
      <c r="I4" s="302" t="s">
        <v>143</v>
      </c>
      <c r="J4" s="302" t="s">
        <v>144</v>
      </c>
      <c r="K4" s="300" t="s">
        <v>142</v>
      </c>
      <c r="L4" s="296" t="s">
        <v>141</v>
      </c>
      <c r="M4" s="327" t="s">
        <v>140</v>
      </c>
      <c r="N4" s="8"/>
      <c r="O4" s="8"/>
    </row>
    <row r="5" spans="1:15" s="5" customFormat="1" ht="38.25" x14ac:dyDescent="0.25">
      <c r="A5" s="27" t="s">
        <v>1</v>
      </c>
      <c r="B5" s="27" t="s">
        <v>50</v>
      </c>
      <c r="C5" s="27" t="s">
        <v>72</v>
      </c>
      <c r="D5" s="27" t="s">
        <v>73</v>
      </c>
      <c r="E5" s="39">
        <v>41744</v>
      </c>
      <c r="F5" s="27">
        <v>5</v>
      </c>
      <c r="G5" s="40">
        <v>44265</v>
      </c>
      <c r="H5" s="27" t="s">
        <v>16</v>
      </c>
      <c r="I5" s="27" t="s">
        <v>74</v>
      </c>
      <c r="J5" s="27" t="s">
        <v>75</v>
      </c>
      <c r="K5" s="27" t="s">
        <v>55</v>
      </c>
      <c r="L5" s="27">
        <v>2</v>
      </c>
      <c r="M5" s="74" t="s">
        <v>223</v>
      </c>
      <c r="N5" s="1"/>
      <c r="O5" s="1"/>
    </row>
    <row r="6" spans="1:15" s="5" customFormat="1" ht="54" customHeight="1" x14ac:dyDescent="0.25">
      <c r="A6" s="27" t="s">
        <v>1</v>
      </c>
      <c r="B6" s="27" t="s">
        <v>131</v>
      </c>
      <c r="C6" s="52" t="s">
        <v>132</v>
      </c>
      <c r="D6" s="27" t="s">
        <v>133</v>
      </c>
      <c r="E6" s="52" t="s">
        <v>134</v>
      </c>
      <c r="F6" s="27">
        <v>126</v>
      </c>
      <c r="G6" s="39">
        <v>44251</v>
      </c>
      <c r="H6" s="27" t="s">
        <v>16</v>
      </c>
      <c r="I6" s="27" t="s">
        <v>135</v>
      </c>
      <c r="J6" s="27" t="s">
        <v>136</v>
      </c>
      <c r="K6" s="50" t="s">
        <v>8</v>
      </c>
      <c r="L6" s="52">
        <v>4</v>
      </c>
      <c r="M6" s="74" t="s">
        <v>239</v>
      </c>
    </row>
    <row r="7" spans="1:15" s="5" customFormat="1" ht="51.75" customHeight="1" x14ac:dyDescent="0.25">
      <c r="A7" s="260" t="s">
        <v>1</v>
      </c>
      <c r="B7" s="260" t="s">
        <v>234</v>
      </c>
      <c r="C7" s="264" t="s">
        <v>244</v>
      </c>
      <c r="D7" s="238" t="s">
        <v>170</v>
      </c>
      <c r="E7" s="262">
        <v>43367</v>
      </c>
      <c r="F7" s="260">
        <v>318</v>
      </c>
      <c r="G7" s="66">
        <v>44427</v>
      </c>
      <c r="H7" s="67" t="s">
        <v>158</v>
      </c>
      <c r="I7" s="68" t="s">
        <v>172</v>
      </c>
      <c r="J7" s="69" t="s">
        <v>171</v>
      </c>
      <c r="K7" s="69" t="s">
        <v>161</v>
      </c>
      <c r="L7" s="69">
        <v>7</v>
      </c>
      <c r="M7" s="248" t="s">
        <v>239</v>
      </c>
    </row>
    <row r="8" spans="1:15" s="5" customFormat="1" x14ac:dyDescent="0.25">
      <c r="A8" s="261"/>
      <c r="B8" s="261"/>
      <c r="C8" s="265"/>
      <c r="D8" s="239"/>
      <c r="E8" s="263"/>
      <c r="F8" s="261"/>
      <c r="G8" s="66">
        <v>44427</v>
      </c>
      <c r="H8" s="67" t="s">
        <v>158</v>
      </c>
      <c r="I8" s="68" t="s">
        <v>173</v>
      </c>
      <c r="J8" s="69" t="s">
        <v>171</v>
      </c>
      <c r="K8" s="69" t="s">
        <v>161</v>
      </c>
      <c r="L8" s="69">
        <v>8</v>
      </c>
      <c r="M8" s="250"/>
    </row>
    <row r="9" spans="1:15" s="5" customFormat="1" ht="80.25" customHeight="1" x14ac:dyDescent="0.25">
      <c r="A9" s="266" t="s">
        <v>1</v>
      </c>
      <c r="B9" s="260" t="s">
        <v>236</v>
      </c>
      <c r="C9" s="264" t="s">
        <v>245</v>
      </c>
      <c r="D9" s="267" t="s">
        <v>174</v>
      </c>
      <c r="E9" s="268">
        <v>43291</v>
      </c>
      <c r="F9" s="266">
        <v>464</v>
      </c>
      <c r="G9" s="268">
        <v>44511</v>
      </c>
      <c r="H9" s="67" t="s">
        <v>176</v>
      </c>
      <c r="I9" s="68" t="s">
        <v>183</v>
      </c>
      <c r="J9" s="67" t="s">
        <v>181</v>
      </c>
      <c r="K9" s="69" t="s">
        <v>161</v>
      </c>
      <c r="L9" s="69">
        <v>4.5999999999999996</v>
      </c>
      <c r="M9" s="248" t="s">
        <v>239</v>
      </c>
    </row>
    <row r="10" spans="1:15" s="5" customFormat="1" x14ac:dyDescent="0.25">
      <c r="A10" s="266"/>
      <c r="B10" s="261"/>
      <c r="C10" s="265"/>
      <c r="D10" s="267"/>
      <c r="E10" s="268"/>
      <c r="F10" s="266"/>
      <c r="G10" s="268"/>
      <c r="H10" s="69" t="s">
        <v>162</v>
      </c>
      <c r="I10" s="68" t="s">
        <v>184</v>
      </c>
      <c r="J10" s="69" t="s">
        <v>182</v>
      </c>
      <c r="K10" s="69" t="s">
        <v>159</v>
      </c>
      <c r="L10" s="69">
        <v>2</v>
      </c>
      <c r="M10" s="250"/>
    </row>
    <row r="11" spans="1:15" s="5" customFormat="1" ht="38.25" x14ac:dyDescent="0.25">
      <c r="A11" s="70" t="s">
        <v>1</v>
      </c>
      <c r="B11" s="71" t="s">
        <v>234</v>
      </c>
      <c r="C11" s="70" t="s">
        <v>246</v>
      </c>
      <c r="D11" s="68" t="s">
        <v>175</v>
      </c>
      <c r="E11" s="66">
        <v>42458</v>
      </c>
      <c r="F11" s="70">
        <v>469</v>
      </c>
      <c r="G11" s="66">
        <v>44512</v>
      </c>
      <c r="H11" s="68" t="s">
        <v>176</v>
      </c>
      <c r="I11" s="68" t="s">
        <v>180</v>
      </c>
      <c r="J11" s="70" t="s">
        <v>177</v>
      </c>
      <c r="K11" s="69" t="s">
        <v>161</v>
      </c>
      <c r="L11" s="69">
        <v>4.5999999999999996</v>
      </c>
      <c r="M11" s="51" t="s">
        <v>239</v>
      </c>
    </row>
    <row r="12" spans="1:15" s="5" customFormat="1" x14ac:dyDescent="0.25">
      <c r="A12" s="266" t="s">
        <v>155</v>
      </c>
      <c r="B12" s="260" t="s">
        <v>236</v>
      </c>
      <c r="C12" s="260" t="s">
        <v>247</v>
      </c>
      <c r="D12" s="267" t="s">
        <v>185</v>
      </c>
      <c r="E12" s="268">
        <v>42730</v>
      </c>
      <c r="F12" s="266">
        <v>497</v>
      </c>
      <c r="G12" s="268">
        <v>44515</v>
      </c>
      <c r="H12" s="68" t="s">
        <v>158</v>
      </c>
      <c r="I12" s="68" t="s">
        <v>190</v>
      </c>
      <c r="J12" s="69" t="s">
        <v>178</v>
      </c>
      <c r="K12" s="69" t="s">
        <v>161</v>
      </c>
      <c r="L12" s="69">
        <v>4</v>
      </c>
      <c r="M12" s="248" t="s">
        <v>239</v>
      </c>
    </row>
    <row r="13" spans="1:15" s="5" customFormat="1" x14ac:dyDescent="0.25">
      <c r="A13" s="266"/>
      <c r="B13" s="269"/>
      <c r="C13" s="269"/>
      <c r="D13" s="267"/>
      <c r="E13" s="266"/>
      <c r="F13" s="266"/>
      <c r="G13" s="268"/>
      <c r="H13" s="67" t="s">
        <v>158</v>
      </c>
      <c r="I13" s="70" t="s">
        <v>191</v>
      </c>
      <c r="J13" s="69" t="s">
        <v>186</v>
      </c>
      <c r="K13" s="69" t="s">
        <v>161</v>
      </c>
      <c r="L13" s="69">
        <v>6.6</v>
      </c>
      <c r="M13" s="249"/>
    </row>
    <row r="14" spans="1:15" s="5" customFormat="1" x14ac:dyDescent="0.25">
      <c r="A14" s="266"/>
      <c r="B14" s="269"/>
      <c r="C14" s="269"/>
      <c r="D14" s="267"/>
      <c r="E14" s="266"/>
      <c r="F14" s="266"/>
      <c r="G14" s="268"/>
      <c r="H14" s="67" t="s">
        <v>158</v>
      </c>
      <c r="I14" s="70" t="s">
        <v>192</v>
      </c>
      <c r="J14" s="69" t="s">
        <v>187</v>
      </c>
      <c r="K14" s="69" t="s">
        <v>161</v>
      </c>
      <c r="L14" s="69">
        <v>5</v>
      </c>
      <c r="M14" s="249"/>
    </row>
    <row r="15" spans="1:15" s="5" customFormat="1" x14ac:dyDescent="0.25">
      <c r="A15" s="266"/>
      <c r="B15" s="269"/>
      <c r="C15" s="269"/>
      <c r="D15" s="267"/>
      <c r="E15" s="266"/>
      <c r="F15" s="266"/>
      <c r="G15" s="268"/>
      <c r="H15" s="67" t="s">
        <v>158</v>
      </c>
      <c r="I15" s="68" t="s">
        <v>193</v>
      </c>
      <c r="J15" s="69" t="s">
        <v>179</v>
      </c>
      <c r="K15" s="69" t="s">
        <v>161</v>
      </c>
      <c r="L15" s="69">
        <v>5.6</v>
      </c>
      <c r="M15" s="249"/>
    </row>
    <row r="16" spans="1:15" s="5" customFormat="1" x14ac:dyDescent="0.25">
      <c r="A16" s="266"/>
      <c r="B16" s="261"/>
      <c r="C16" s="261"/>
      <c r="D16" s="267"/>
      <c r="E16" s="266"/>
      <c r="F16" s="266"/>
      <c r="G16" s="268"/>
      <c r="H16" s="67" t="s">
        <v>158</v>
      </c>
      <c r="I16" s="70" t="s">
        <v>194</v>
      </c>
      <c r="J16" s="69" t="s">
        <v>188</v>
      </c>
      <c r="K16" s="69" t="s">
        <v>161</v>
      </c>
      <c r="L16" s="69">
        <v>4</v>
      </c>
      <c r="M16" s="250"/>
    </row>
    <row r="17" spans="1:13" s="5" customFormat="1" x14ac:dyDescent="0.25">
      <c r="A17" s="264" t="s">
        <v>1</v>
      </c>
      <c r="B17" s="72"/>
      <c r="C17" s="272" t="s">
        <v>248</v>
      </c>
      <c r="D17" s="264" t="s">
        <v>197</v>
      </c>
      <c r="E17" s="262">
        <v>43782</v>
      </c>
      <c r="F17" s="260">
        <v>515</v>
      </c>
      <c r="G17" s="262">
        <v>44547</v>
      </c>
      <c r="H17" s="68" t="s">
        <v>198</v>
      </c>
      <c r="I17" s="68" t="s">
        <v>195</v>
      </c>
      <c r="J17" s="70" t="s">
        <v>171</v>
      </c>
      <c r="K17" s="69" t="s">
        <v>161</v>
      </c>
      <c r="L17" s="69">
        <v>15</v>
      </c>
      <c r="M17" s="259" t="s">
        <v>239</v>
      </c>
    </row>
    <row r="18" spans="1:13" s="5" customFormat="1" x14ac:dyDescent="0.25">
      <c r="A18" s="270"/>
      <c r="B18" s="71" t="s">
        <v>234</v>
      </c>
      <c r="C18" s="273"/>
      <c r="D18" s="270"/>
      <c r="E18" s="271"/>
      <c r="F18" s="269"/>
      <c r="G18" s="271"/>
      <c r="H18" s="264" t="s">
        <v>158</v>
      </c>
      <c r="I18" s="264" t="s">
        <v>196</v>
      </c>
      <c r="J18" s="260" t="s">
        <v>189</v>
      </c>
      <c r="K18" s="260" t="s">
        <v>161</v>
      </c>
      <c r="L18" s="260">
        <v>15</v>
      </c>
      <c r="M18" s="259"/>
    </row>
    <row r="19" spans="1:13" s="5" customFormat="1" x14ac:dyDescent="0.25">
      <c r="A19" s="265"/>
      <c r="B19" s="69"/>
      <c r="C19" s="69"/>
      <c r="D19" s="265"/>
      <c r="E19" s="263"/>
      <c r="F19" s="261"/>
      <c r="G19" s="263"/>
      <c r="H19" s="265"/>
      <c r="I19" s="265"/>
      <c r="J19" s="261"/>
      <c r="K19" s="261"/>
      <c r="L19" s="261"/>
      <c r="M19" s="259"/>
    </row>
  </sheetData>
  <mergeCells count="38">
    <mergeCell ref="A1:M1"/>
    <mergeCell ref="A2:M2"/>
    <mergeCell ref="I18:I19"/>
    <mergeCell ref="J18:J19"/>
    <mergeCell ref="K18:K19"/>
    <mergeCell ref="L18:L19"/>
    <mergeCell ref="H18:H19"/>
    <mergeCell ref="A12:A16"/>
    <mergeCell ref="D12:D16"/>
    <mergeCell ref="E12:E16"/>
    <mergeCell ref="F12:F16"/>
    <mergeCell ref="G12:G16"/>
    <mergeCell ref="A17:A19"/>
    <mergeCell ref="D17:D19"/>
    <mergeCell ref="E17:E19"/>
    <mergeCell ref="F17:F19"/>
    <mergeCell ref="G17:G19"/>
    <mergeCell ref="C17:C18"/>
    <mergeCell ref="G9:G10"/>
    <mergeCell ref="B9:B10"/>
    <mergeCell ref="C9:C10"/>
    <mergeCell ref="B12:B16"/>
    <mergeCell ref="C12:C16"/>
    <mergeCell ref="A3:M3"/>
    <mergeCell ref="M17:M19"/>
    <mergeCell ref="M7:M8"/>
    <mergeCell ref="M9:M10"/>
    <mergeCell ref="M12:M16"/>
    <mergeCell ref="A7:A8"/>
    <mergeCell ref="D7:D8"/>
    <mergeCell ref="E7:E8"/>
    <mergeCell ref="F7:F8"/>
    <mergeCell ref="B7:B8"/>
    <mergeCell ref="C7:C8"/>
    <mergeCell ref="A9:A10"/>
    <mergeCell ref="D9:D10"/>
    <mergeCell ref="E9:E10"/>
    <mergeCell ref="F9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8"/>
  <sheetViews>
    <sheetView zoomScale="84" zoomScaleNormal="84" workbookViewId="0">
      <selection activeCell="D4" sqref="D4"/>
    </sheetView>
  </sheetViews>
  <sheetFormatPr baseColWidth="10" defaultRowHeight="15" x14ac:dyDescent="0.25"/>
  <cols>
    <col min="1" max="1" width="26.7109375" customWidth="1"/>
    <col min="2" max="2" width="55.42578125" customWidth="1"/>
    <col min="3" max="3" width="15.85546875" bestFit="1" customWidth="1"/>
    <col min="4" max="4" width="13" bestFit="1" customWidth="1"/>
    <col min="5" max="5" width="13.42578125" bestFit="1" customWidth="1"/>
    <col min="6" max="6" width="27.28515625" customWidth="1"/>
    <col min="7" max="7" width="35.28515625" customWidth="1"/>
    <col min="8" max="8" width="27.85546875" customWidth="1"/>
    <col min="9" max="9" width="22" customWidth="1"/>
    <col min="10" max="10" width="21.28515625" customWidth="1"/>
    <col min="11" max="12" width="38.28515625" customWidth="1"/>
  </cols>
  <sheetData>
    <row r="1" spans="1:14" s="6" customFormat="1" ht="18.75" x14ac:dyDescent="0.25">
      <c r="A1" s="294" t="s">
        <v>356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304"/>
      <c r="M1" s="304"/>
      <c r="N1" s="305"/>
    </row>
    <row r="2" spans="1:14" s="6" customFormat="1" ht="18.75" x14ac:dyDescent="0.25">
      <c r="A2" s="334" t="s">
        <v>364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3"/>
      <c r="M2" s="333"/>
      <c r="N2" s="333"/>
    </row>
    <row r="3" spans="1:14" s="6" customFormat="1" ht="18.75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</row>
    <row r="4" spans="1:14" s="9" customFormat="1" ht="90.75" customHeight="1" x14ac:dyDescent="0.25">
      <c r="A4" s="306" t="s">
        <v>151</v>
      </c>
      <c r="B4" s="300" t="s">
        <v>146</v>
      </c>
      <c r="C4" s="300" t="s">
        <v>147</v>
      </c>
      <c r="D4" s="301" t="s">
        <v>148</v>
      </c>
      <c r="E4" s="300" t="s">
        <v>149</v>
      </c>
      <c r="F4" s="300" t="s">
        <v>145</v>
      </c>
      <c r="G4" s="302" t="s">
        <v>143</v>
      </c>
      <c r="H4" s="302" t="s">
        <v>144</v>
      </c>
      <c r="I4" s="300" t="s">
        <v>142</v>
      </c>
      <c r="J4" s="296" t="s">
        <v>141</v>
      </c>
      <c r="K4" s="327" t="s">
        <v>140</v>
      </c>
      <c r="L4" s="8"/>
      <c r="M4" s="8"/>
      <c r="N4" s="8"/>
    </row>
    <row r="5" spans="1:14" s="5" customFormat="1" ht="36" customHeight="1" x14ac:dyDescent="0.25">
      <c r="A5" s="69" t="s">
        <v>1</v>
      </c>
      <c r="B5" s="67" t="s">
        <v>156</v>
      </c>
      <c r="C5" s="75">
        <v>44391</v>
      </c>
      <c r="D5" s="69" t="s">
        <v>157</v>
      </c>
      <c r="E5" s="75">
        <v>44830</v>
      </c>
      <c r="F5" s="67" t="s">
        <v>158</v>
      </c>
      <c r="G5" s="69" t="s">
        <v>303</v>
      </c>
      <c r="H5" s="69" t="s">
        <v>302</v>
      </c>
      <c r="I5" s="69" t="s">
        <v>159</v>
      </c>
      <c r="J5" s="69">
        <v>2</v>
      </c>
      <c r="K5" s="74" t="s">
        <v>239</v>
      </c>
    </row>
    <row r="6" spans="1:14" s="5" customFormat="1" x14ac:dyDescent="0.25">
      <c r="A6" s="260" t="s">
        <v>1</v>
      </c>
      <c r="B6" s="267" t="s">
        <v>167</v>
      </c>
      <c r="C6" s="268">
        <v>42592</v>
      </c>
      <c r="D6" s="266" t="s">
        <v>160</v>
      </c>
      <c r="E6" s="277">
        <v>44757</v>
      </c>
      <c r="F6" s="70" t="s">
        <v>162</v>
      </c>
      <c r="G6" s="70" t="s">
        <v>168</v>
      </c>
      <c r="H6" s="70" t="s">
        <v>169</v>
      </c>
      <c r="I6" s="69" t="s">
        <v>159</v>
      </c>
      <c r="J6" s="69">
        <v>2</v>
      </c>
      <c r="K6" s="274" t="s">
        <v>239</v>
      </c>
    </row>
    <row r="7" spans="1:14" s="5" customFormat="1" x14ac:dyDescent="0.25">
      <c r="A7" s="269"/>
      <c r="B7" s="267"/>
      <c r="C7" s="268"/>
      <c r="D7" s="266"/>
      <c r="E7" s="277"/>
      <c r="F7" s="70" t="s">
        <v>162</v>
      </c>
      <c r="G7" s="70" t="s">
        <v>163</v>
      </c>
      <c r="H7" s="70" t="s">
        <v>164</v>
      </c>
      <c r="I7" s="69" t="s">
        <v>159</v>
      </c>
      <c r="J7" s="69">
        <v>2</v>
      </c>
      <c r="K7" s="275"/>
    </row>
    <row r="8" spans="1:14" s="5" customFormat="1" ht="30" customHeight="1" x14ac:dyDescent="0.25">
      <c r="A8" s="261"/>
      <c r="B8" s="267"/>
      <c r="C8" s="268"/>
      <c r="D8" s="266"/>
      <c r="E8" s="277"/>
      <c r="F8" s="70" t="s">
        <v>162</v>
      </c>
      <c r="G8" s="70" t="s">
        <v>165</v>
      </c>
      <c r="H8" s="70" t="s">
        <v>166</v>
      </c>
      <c r="I8" s="69" t="s">
        <v>159</v>
      </c>
      <c r="J8" s="69">
        <v>2</v>
      </c>
      <c r="K8" s="276"/>
    </row>
  </sheetData>
  <mergeCells count="9">
    <mergeCell ref="A1:K1"/>
    <mergeCell ref="A2:K2"/>
    <mergeCell ref="A3:K3"/>
    <mergeCell ref="K6:K8"/>
    <mergeCell ref="A6:A8"/>
    <mergeCell ref="B6:B8"/>
    <mergeCell ref="C6:C8"/>
    <mergeCell ref="D6:D8"/>
    <mergeCell ref="E6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CONSOLIDADO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promedio de años de condena</vt:lpstr>
      <vt:lpstr>EXHORTO</vt:lpstr>
      <vt:lpstr>CONSOLIDADO!Área_de_impresión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Johana Almendras</cp:lastModifiedBy>
  <cp:lastPrinted>2021-10-08T12:26:18Z</cp:lastPrinted>
  <dcterms:created xsi:type="dcterms:W3CDTF">2019-08-20T11:51:51Z</dcterms:created>
  <dcterms:modified xsi:type="dcterms:W3CDTF">2026-04-09T11:03:01Z</dcterms:modified>
</cp:coreProperties>
</file>